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Vacunamed/"/>
    </mc:Choice>
  </mc:AlternateContent>
  <xr:revisionPtr revIDLastSave="0" documentId="8_{7D8E5823-73B1-1E46-B0BC-DD9B42BED39D}" xr6:coauthVersionLast="47" xr6:coauthVersionMax="47" xr10:uidLastSave="{00000000-0000-0000-0000-000000000000}"/>
  <bookViews>
    <workbookView xWindow="0" yWindow="0" windowWidth="25600" windowHeight="16000" xr2:uid="{0F66A595-2BC2-4148-9DF3-5E48589598C8}"/>
  </bookViews>
  <sheets>
    <sheet name="Flujo General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6" i="1" l="1"/>
  <c r="H67" i="1"/>
  <c r="E31" i="1"/>
  <c r="D31" i="1"/>
  <c r="D39" i="1" l="1"/>
  <c r="D38" i="1"/>
  <c r="E55" i="1"/>
  <c r="E14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H86" i="1"/>
  <c r="F35" i="1"/>
  <c r="E54" i="1"/>
  <c r="F96" i="1"/>
  <c r="G96" i="1" s="1"/>
  <c r="H96" i="1" s="1"/>
  <c r="I96" i="1" s="1"/>
  <c r="J96" i="1" s="1"/>
  <c r="K96" i="1" s="1"/>
  <c r="L96" i="1" s="1"/>
  <c r="M96" i="1" s="1"/>
  <c r="N96" i="1" s="1"/>
  <c r="O96" i="1" s="1"/>
  <c r="P96" i="1" s="1"/>
  <c r="Q96" i="1" s="1"/>
  <c r="R96" i="1" s="1"/>
  <c r="S96" i="1" s="1"/>
  <c r="T96" i="1" s="1"/>
  <c r="U96" i="1" s="1"/>
  <c r="V96" i="1" s="1"/>
  <c r="W96" i="1" s="1"/>
  <c r="X96" i="1" s="1"/>
  <c r="Y96" i="1" s="1"/>
  <c r="Z96" i="1" s="1"/>
  <c r="AA96" i="1" s="1"/>
  <c r="AB96" i="1" s="1"/>
  <c r="AC96" i="1" s="1"/>
  <c r="AD96" i="1" s="1"/>
  <c r="AE96" i="1" s="1"/>
  <c r="AF96" i="1" s="1"/>
  <c r="AG96" i="1" s="1"/>
  <c r="AH96" i="1" s="1"/>
  <c r="AI96" i="1" s="1"/>
  <c r="AJ96" i="1" s="1"/>
  <c r="AK96" i="1" s="1"/>
  <c r="AL96" i="1" s="1"/>
  <c r="AM96" i="1" s="1"/>
  <c r="AN96" i="1" s="1"/>
  <c r="F92" i="1"/>
  <c r="G92" i="1" s="1"/>
  <c r="H92" i="1" s="1"/>
  <c r="I92" i="1" s="1"/>
  <c r="J92" i="1" s="1"/>
  <c r="K92" i="1" s="1"/>
  <c r="L92" i="1" s="1"/>
  <c r="M92" i="1" s="1"/>
  <c r="N92" i="1" s="1"/>
  <c r="O92" i="1" s="1"/>
  <c r="P92" i="1" s="1"/>
  <c r="Q92" i="1" s="1"/>
  <c r="R92" i="1" s="1"/>
  <c r="S92" i="1" s="1"/>
  <c r="T92" i="1" s="1"/>
  <c r="U92" i="1" s="1"/>
  <c r="V92" i="1" s="1"/>
  <c r="W92" i="1" s="1"/>
  <c r="X92" i="1" s="1"/>
  <c r="Y92" i="1" s="1"/>
  <c r="Z92" i="1" s="1"/>
  <c r="AA92" i="1" s="1"/>
  <c r="AB92" i="1" s="1"/>
  <c r="AC92" i="1" s="1"/>
  <c r="AD92" i="1" s="1"/>
  <c r="AE92" i="1" s="1"/>
  <c r="AF92" i="1" s="1"/>
  <c r="AG92" i="1" s="1"/>
  <c r="AH92" i="1" s="1"/>
  <c r="AI92" i="1" s="1"/>
  <c r="AJ92" i="1" s="1"/>
  <c r="AK92" i="1" s="1"/>
  <c r="AL92" i="1" s="1"/>
  <c r="AM92" i="1" s="1"/>
  <c r="AN92" i="1" s="1"/>
  <c r="F88" i="1"/>
  <c r="G88" i="1" s="1"/>
  <c r="H88" i="1" s="1"/>
  <c r="I88" i="1" s="1"/>
  <c r="J88" i="1" s="1"/>
  <c r="K88" i="1" s="1"/>
  <c r="L88" i="1" s="1"/>
  <c r="M88" i="1" s="1"/>
  <c r="N88" i="1" s="1"/>
  <c r="O88" i="1" s="1"/>
  <c r="P88" i="1" s="1"/>
  <c r="Q88" i="1" s="1"/>
  <c r="R88" i="1" s="1"/>
  <c r="S88" i="1" s="1"/>
  <c r="T88" i="1" s="1"/>
  <c r="U88" i="1" s="1"/>
  <c r="V88" i="1" s="1"/>
  <c r="W88" i="1" s="1"/>
  <c r="X88" i="1" s="1"/>
  <c r="Y88" i="1" s="1"/>
  <c r="Z88" i="1" s="1"/>
  <c r="AA88" i="1" s="1"/>
  <c r="AB88" i="1" s="1"/>
  <c r="AC88" i="1" s="1"/>
  <c r="AD88" i="1" s="1"/>
  <c r="AE88" i="1" s="1"/>
  <c r="AF88" i="1" s="1"/>
  <c r="AG88" i="1" s="1"/>
  <c r="AH88" i="1" s="1"/>
  <c r="AI88" i="1" s="1"/>
  <c r="AJ88" i="1" s="1"/>
  <c r="AK88" i="1" s="1"/>
  <c r="AL88" i="1" s="1"/>
  <c r="AM88" i="1" s="1"/>
  <c r="AN88" i="1" s="1"/>
  <c r="D86" i="1"/>
  <c r="F84" i="1"/>
  <c r="G84" i="1" s="1"/>
  <c r="H84" i="1" s="1"/>
  <c r="I84" i="1" s="1"/>
  <c r="J84" i="1" s="1"/>
  <c r="K84" i="1" s="1"/>
  <c r="L84" i="1" s="1"/>
  <c r="M84" i="1" s="1"/>
  <c r="N84" i="1" s="1"/>
  <c r="O84" i="1" s="1"/>
  <c r="P84" i="1" s="1"/>
  <c r="Q84" i="1" s="1"/>
  <c r="R84" i="1" s="1"/>
  <c r="S84" i="1" s="1"/>
  <c r="T84" i="1" s="1"/>
  <c r="U84" i="1" s="1"/>
  <c r="V84" i="1" s="1"/>
  <c r="W84" i="1" s="1"/>
  <c r="X84" i="1" s="1"/>
  <c r="Y84" i="1" s="1"/>
  <c r="Z84" i="1" s="1"/>
  <c r="AA84" i="1" s="1"/>
  <c r="AB84" i="1" s="1"/>
  <c r="AC84" i="1" s="1"/>
  <c r="AD84" i="1" s="1"/>
  <c r="AE84" i="1" s="1"/>
  <c r="AF84" i="1" s="1"/>
  <c r="AG84" i="1" s="1"/>
  <c r="AH84" i="1" s="1"/>
  <c r="AI84" i="1" s="1"/>
  <c r="AJ84" i="1" s="1"/>
  <c r="AK84" i="1" s="1"/>
  <c r="AL84" i="1" s="1"/>
  <c r="AM84" i="1" s="1"/>
  <c r="AN84" i="1" s="1"/>
  <c r="E83" i="1"/>
  <c r="F83" i="1" s="1"/>
  <c r="G83" i="1" s="1"/>
  <c r="H83" i="1" s="1"/>
  <c r="I83" i="1" s="1"/>
  <c r="J83" i="1" s="1"/>
  <c r="K83" i="1" s="1"/>
  <c r="L83" i="1" s="1"/>
  <c r="M83" i="1" s="1"/>
  <c r="N83" i="1" s="1"/>
  <c r="O83" i="1" s="1"/>
  <c r="P83" i="1" s="1"/>
  <c r="Q83" i="1" s="1"/>
  <c r="R83" i="1" s="1"/>
  <c r="S83" i="1" s="1"/>
  <c r="T83" i="1" s="1"/>
  <c r="U83" i="1" s="1"/>
  <c r="V83" i="1" s="1"/>
  <c r="W83" i="1" s="1"/>
  <c r="X83" i="1" s="1"/>
  <c r="Y83" i="1" s="1"/>
  <c r="Z83" i="1" s="1"/>
  <c r="AA83" i="1" s="1"/>
  <c r="AB83" i="1" s="1"/>
  <c r="AC83" i="1" s="1"/>
  <c r="AD83" i="1" s="1"/>
  <c r="AE83" i="1" s="1"/>
  <c r="AF83" i="1" s="1"/>
  <c r="AG83" i="1" s="1"/>
  <c r="AH83" i="1" s="1"/>
  <c r="AI83" i="1" s="1"/>
  <c r="AJ83" i="1" s="1"/>
  <c r="AK83" i="1" s="1"/>
  <c r="AL83" i="1" s="1"/>
  <c r="AM83" i="1" s="1"/>
  <c r="AN83" i="1" s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M77" i="1"/>
  <c r="N77" i="1" s="1"/>
  <c r="O77" i="1" s="1"/>
  <c r="P77" i="1" s="1"/>
  <c r="Q77" i="1" s="1"/>
  <c r="R77" i="1" s="1"/>
  <c r="S77" i="1" s="1"/>
  <c r="T77" i="1" s="1"/>
  <c r="U77" i="1" s="1"/>
  <c r="V77" i="1" s="1"/>
  <c r="W77" i="1" s="1"/>
  <c r="X77" i="1" s="1"/>
  <c r="Y77" i="1" s="1"/>
  <c r="Z77" i="1" s="1"/>
  <c r="AA77" i="1" s="1"/>
  <c r="AB77" i="1" s="1"/>
  <c r="AC77" i="1" s="1"/>
  <c r="AD77" i="1" s="1"/>
  <c r="AE77" i="1" s="1"/>
  <c r="AF77" i="1" s="1"/>
  <c r="AG77" i="1" s="1"/>
  <c r="AH77" i="1" s="1"/>
  <c r="AI77" i="1" s="1"/>
  <c r="AJ77" i="1" s="1"/>
  <c r="AK77" i="1" s="1"/>
  <c r="AL77" i="1" s="1"/>
  <c r="AM77" i="1" s="1"/>
  <c r="AN77" i="1" s="1"/>
  <c r="F77" i="1"/>
  <c r="G77" i="1" s="1"/>
  <c r="H77" i="1" s="1"/>
  <c r="I77" i="1" s="1"/>
  <c r="J77" i="1" s="1"/>
  <c r="K77" i="1" s="1"/>
  <c r="L77" i="1" s="1"/>
  <c r="D73" i="1"/>
  <c r="F71" i="1"/>
  <c r="G71" i="1" s="1"/>
  <c r="H71" i="1" s="1"/>
  <c r="I71" i="1" s="1"/>
  <c r="J71" i="1" s="1"/>
  <c r="K71" i="1" s="1"/>
  <c r="L71" i="1" s="1"/>
  <c r="M71" i="1" s="1"/>
  <c r="N71" i="1" s="1"/>
  <c r="O71" i="1" s="1"/>
  <c r="P71" i="1" s="1"/>
  <c r="Q71" i="1" s="1"/>
  <c r="R71" i="1" s="1"/>
  <c r="S71" i="1" s="1"/>
  <c r="T71" i="1" s="1"/>
  <c r="U71" i="1" s="1"/>
  <c r="V71" i="1" s="1"/>
  <c r="W71" i="1" s="1"/>
  <c r="X71" i="1" s="1"/>
  <c r="Y71" i="1" s="1"/>
  <c r="Z71" i="1" s="1"/>
  <c r="AA71" i="1" s="1"/>
  <c r="AB71" i="1" s="1"/>
  <c r="AC71" i="1" s="1"/>
  <c r="AD71" i="1" s="1"/>
  <c r="AE71" i="1" s="1"/>
  <c r="AF71" i="1" s="1"/>
  <c r="AG71" i="1" s="1"/>
  <c r="AH71" i="1" s="1"/>
  <c r="AI71" i="1" s="1"/>
  <c r="AJ71" i="1" s="1"/>
  <c r="AK71" i="1" s="1"/>
  <c r="AL71" i="1" s="1"/>
  <c r="AM71" i="1" s="1"/>
  <c r="AN71" i="1" s="1"/>
  <c r="D67" i="1"/>
  <c r="F65" i="1"/>
  <c r="G65" i="1" s="1"/>
  <c r="H65" i="1" s="1"/>
  <c r="I65" i="1" s="1"/>
  <c r="J65" i="1" s="1"/>
  <c r="K65" i="1" s="1"/>
  <c r="L65" i="1" s="1"/>
  <c r="M65" i="1" s="1"/>
  <c r="N65" i="1" s="1"/>
  <c r="O65" i="1" s="1"/>
  <c r="P65" i="1" s="1"/>
  <c r="Q65" i="1" s="1"/>
  <c r="R65" i="1" s="1"/>
  <c r="S65" i="1" s="1"/>
  <c r="T65" i="1" s="1"/>
  <c r="U65" i="1" s="1"/>
  <c r="V65" i="1" s="1"/>
  <c r="W65" i="1" s="1"/>
  <c r="X65" i="1" s="1"/>
  <c r="Y65" i="1" s="1"/>
  <c r="Z65" i="1" s="1"/>
  <c r="AA65" i="1" s="1"/>
  <c r="AB65" i="1" s="1"/>
  <c r="AC65" i="1" s="1"/>
  <c r="AD65" i="1" s="1"/>
  <c r="AE65" i="1" s="1"/>
  <c r="AF65" i="1" s="1"/>
  <c r="AG65" i="1" s="1"/>
  <c r="AH65" i="1" s="1"/>
  <c r="AI65" i="1" s="1"/>
  <c r="AJ65" i="1" s="1"/>
  <c r="AK65" i="1" s="1"/>
  <c r="AL65" i="1" s="1"/>
  <c r="AM65" i="1" s="1"/>
  <c r="AN65" i="1" s="1"/>
  <c r="D61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F59" i="1"/>
  <c r="G59" i="1" s="1"/>
  <c r="H59" i="1" s="1"/>
  <c r="I59" i="1" s="1"/>
  <c r="J59" i="1" s="1"/>
  <c r="K59" i="1" s="1"/>
  <c r="L59" i="1" s="1"/>
  <c r="M59" i="1" s="1"/>
  <c r="N59" i="1" s="1"/>
  <c r="O59" i="1" s="1"/>
  <c r="P59" i="1" s="1"/>
  <c r="Q59" i="1" s="1"/>
  <c r="R59" i="1" s="1"/>
  <c r="S59" i="1" s="1"/>
  <c r="T59" i="1" s="1"/>
  <c r="U59" i="1" s="1"/>
  <c r="V59" i="1" s="1"/>
  <c r="W59" i="1" s="1"/>
  <c r="X59" i="1" s="1"/>
  <c r="Y59" i="1" s="1"/>
  <c r="Z59" i="1" s="1"/>
  <c r="AA59" i="1" s="1"/>
  <c r="AB59" i="1" s="1"/>
  <c r="AC59" i="1" s="1"/>
  <c r="AD59" i="1" s="1"/>
  <c r="AE59" i="1" s="1"/>
  <c r="AF59" i="1" s="1"/>
  <c r="AG59" i="1" s="1"/>
  <c r="AH59" i="1" s="1"/>
  <c r="AI59" i="1" s="1"/>
  <c r="AJ59" i="1" s="1"/>
  <c r="AK59" i="1" s="1"/>
  <c r="AL59" i="1" s="1"/>
  <c r="AM59" i="1" s="1"/>
  <c r="AN59" i="1" s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Q54" i="1"/>
  <c r="P54" i="1"/>
  <c r="O54" i="1"/>
  <c r="N54" i="1"/>
  <c r="M54" i="1"/>
  <c r="L54" i="1"/>
  <c r="K54" i="1"/>
  <c r="J54" i="1"/>
  <c r="I54" i="1"/>
  <c r="H54" i="1"/>
  <c r="G54" i="1"/>
  <c r="F54" i="1"/>
  <c r="F53" i="1"/>
  <c r="G53" i="1" s="1"/>
  <c r="H53" i="1" s="1"/>
  <c r="I53" i="1" s="1"/>
  <c r="J53" i="1" s="1"/>
  <c r="K53" i="1" s="1"/>
  <c r="L53" i="1" s="1"/>
  <c r="M53" i="1" s="1"/>
  <c r="N53" i="1" s="1"/>
  <c r="O53" i="1" s="1"/>
  <c r="P53" i="1" s="1"/>
  <c r="Q53" i="1" s="1"/>
  <c r="R53" i="1" s="1"/>
  <c r="S53" i="1" s="1"/>
  <c r="T53" i="1" s="1"/>
  <c r="U53" i="1" s="1"/>
  <c r="V53" i="1" s="1"/>
  <c r="W53" i="1" s="1"/>
  <c r="X53" i="1" s="1"/>
  <c r="Y53" i="1" s="1"/>
  <c r="Z53" i="1" s="1"/>
  <c r="AA53" i="1" s="1"/>
  <c r="AB53" i="1" s="1"/>
  <c r="AC53" i="1" s="1"/>
  <c r="AD53" i="1" s="1"/>
  <c r="AE53" i="1" s="1"/>
  <c r="AF53" i="1" s="1"/>
  <c r="AG53" i="1" s="1"/>
  <c r="AH53" i="1" s="1"/>
  <c r="AI53" i="1" s="1"/>
  <c r="AJ53" i="1" s="1"/>
  <c r="AK53" i="1" s="1"/>
  <c r="AL53" i="1" s="1"/>
  <c r="AM53" i="1" s="1"/>
  <c r="AN53" i="1" s="1"/>
  <c r="Q52" i="1"/>
  <c r="P52" i="1"/>
  <c r="O52" i="1"/>
  <c r="N52" i="1"/>
  <c r="M52" i="1"/>
  <c r="L52" i="1"/>
  <c r="K52" i="1"/>
  <c r="J52" i="1"/>
  <c r="I52" i="1"/>
  <c r="H52" i="1"/>
  <c r="G52" i="1"/>
  <c r="F52" i="1"/>
  <c r="D46" i="1"/>
  <c r="F44" i="1"/>
  <c r="G44" i="1" s="1"/>
  <c r="H44" i="1" s="1"/>
  <c r="I44" i="1" s="1"/>
  <c r="J44" i="1" s="1"/>
  <c r="K44" i="1" s="1"/>
  <c r="L44" i="1" s="1"/>
  <c r="M44" i="1" s="1"/>
  <c r="N44" i="1" s="1"/>
  <c r="O44" i="1" s="1"/>
  <c r="P44" i="1" s="1"/>
  <c r="Q44" i="1" s="1"/>
  <c r="R44" i="1" s="1"/>
  <c r="S44" i="1" s="1"/>
  <c r="T44" i="1" s="1"/>
  <c r="U44" i="1" s="1"/>
  <c r="V44" i="1" s="1"/>
  <c r="W44" i="1" s="1"/>
  <c r="X44" i="1" s="1"/>
  <c r="Y44" i="1" s="1"/>
  <c r="Z44" i="1" s="1"/>
  <c r="AA44" i="1" s="1"/>
  <c r="AB44" i="1" s="1"/>
  <c r="AC44" i="1" s="1"/>
  <c r="AD44" i="1" s="1"/>
  <c r="AE44" i="1" s="1"/>
  <c r="AF44" i="1" s="1"/>
  <c r="AG44" i="1" s="1"/>
  <c r="AH44" i="1" s="1"/>
  <c r="AI44" i="1" s="1"/>
  <c r="AJ44" i="1" s="1"/>
  <c r="AK44" i="1" s="1"/>
  <c r="AL44" i="1" s="1"/>
  <c r="AM44" i="1" s="1"/>
  <c r="AN44" i="1" s="1"/>
  <c r="E43" i="1"/>
  <c r="F36" i="1"/>
  <c r="G36" i="1" s="1"/>
  <c r="H36" i="1" s="1"/>
  <c r="I36" i="1" s="1"/>
  <c r="J36" i="1" s="1"/>
  <c r="K36" i="1" s="1"/>
  <c r="L36" i="1" s="1"/>
  <c r="M36" i="1" s="1"/>
  <c r="N36" i="1" s="1"/>
  <c r="O36" i="1" s="1"/>
  <c r="P36" i="1" s="1"/>
  <c r="Q36" i="1" s="1"/>
  <c r="R36" i="1" s="1"/>
  <c r="S36" i="1" s="1"/>
  <c r="T36" i="1" s="1"/>
  <c r="U36" i="1" s="1"/>
  <c r="V36" i="1" s="1"/>
  <c r="W36" i="1" s="1"/>
  <c r="X36" i="1" s="1"/>
  <c r="Y36" i="1" s="1"/>
  <c r="Z36" i="1" s="1"/>
  <c r="AA36" i="1" s="1"/>
  <c r="AB36" i="1" s="1"/>
  <c r="AC36" i="1" s="1"/>
  <c r="AD36" i="1" s="1"/>
  <c r="AE36" i="1" s="1"/>
  <c r="AF36" i="1" s="1"/>
  <c r="AG36" i="1" s="1"/>
  <c r="AH36" i="1" s="1"/>
  <c r="AI36" i="1" s="1"/>
  <c r="AJ36" i="1" s="1"/>
  <c r="AK36" i="1" s="1"/>
  <c r="AL36" i="1" s="1"/>
  <c r="AM36" i="1" s="1"/>
  <c r="AN36" i="1" s="1"/>
  <c r="E35" i="1"/>
  <c r="E40" i="1" s="1"/>
  <c r="D30" i="1"/>
  <c r="D32" i="1" s="1"/>
  <c r="F28" i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AJ28" i="1" s="1"/>
  <c r="AK28" i="1" s="1"/>
  <c r="AL28" i="1" s="1"/>
  <c r="AM28" i="1" s="1"/>
  <c r="AN28" i="1" s="1"/>
  <c r="E27" i="1"/>
  <c r="D21" i="1"/>
  <c r="D79" i="1" s="1"/>
  <c r="D17" i="1"/>
  <c r="D90" i="1" s="1"/>
  <c r="D13" i="1"/>
  <c r="D10" i="1"/>
  <c r="D4" i="1"/>
  <c r="E61" i="1" l="1"/>
  <c r="E58" i="1" s="1"/>
  <c r="E52" i="1"/>
  <c r="E38" i="1"/>
  <c r="D40" i="1"/>
  <c r="E30" i="1"/>
  <c r="E29" i="1" s="1"/>
  <c r="E39" i="1"/>
  <c r="D94" i="1"/>
  <c r="E32" i="1"/>
  <c r="F27" i="1" s="1"/>
  <c r="F31" i="1" s="1"/>
  <c r="F30" i="1"/>
  <c r="AI85" i="1"/>
  <c r="AA85" i="1"/>
  <c r="S85" i="1"/>
  <c r="K85" i="1"/>
  <c r="AH85" i="1"/>
  <c r="Z85" i="1"/>
  <c r="R85" i="1"/>
  <c r="J85" i="1"/>
  <c r="AE85" i="1"/>
  <c r="U85" i="1"/>
  <c r="I85" i="1"/>
  <c r="AN85" i="1"/>
  <c r="AD85" i="1"/>
  <c r="T85" i="1"/>
  <c r="H85" i="1"/>
  <c r="AM85" i="1"/>
  <c r="AC85" i="1"/>
  <c r="Q85" i="1"/>
  <c r="G86" i="1"/>
  <c r="G85" i="1" s="1"/>
  <c r="AF85" i="1"/>
  <c r="AG85" i="1"/>
  <c r="N85" i="1"/>
  <c r="F46" i="1"/>
  <c r="AB85" i="1"/>
  <c r="M85" i="1"/>
  <c r="Y85" i="1"/>
  <c r="L85" i="1"/>
  <c r="X85" i="1"/>
  <c r="F86" i="1"/>
  <c r="F85" i="1" s="1"/>
  <c r="AL85" i="1"/>
  <c r="AK85" i="1"/>
  <c r="AF46" i="1"/>
  <c r="AJ85" i="1"/>
  <c r="W85" i="1"/>
  <c r="F76" i="1"/>
  <c r="E76" i="1"/>
  <c r="E46" i="1"/>
  <c r="Y46" i="1"/>
  <c r="E86" i="1"/>
  <c r="E85" i="1" s="1"/>
  <c r="O85" i="1"/>
  <c r="P85" i="1"/>
  <c r="E37" i="1"/>
  <c r="E87" i="1"/>
  <c r="E91" i="1" s="1"/>
  <c r="E95" i="1" s="1"/>
  <c r="V85" i="1"/>
  <c r="F43" i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AJ43" i="1" s="1"/>
  <c r="AK43" i="1" s="1"/>
  <c r="AL43" i="1" s="1"/>
  <c r="AM43" i="1" s="1"/>
  <c r="AN43" i="1" s="1"/>
  <c r="AN46" i="1" s="1"/>
  <c r="P46" i="1"/>
  <c r="D47" i="1"/>
  <c r="E60" i="1" l="1"/>
  <c r="F32" i="1"/>
  <c r="G27" i="1" s="1"/>
  <c r="E90" i="1"/>
  <c r="E89" i="1" s="1"/>
  <c r="N46" i="1"/>
  <c r="N45" i="1" s="1"/>
  <c r="AA46" i="1"/>
  <c r="AA45" i="1" s="1"/>
  <c r="AB46" i="1"/>
  <c r="AB45" i="1" s="1"/>
  <c r="L46" i="1"/>
  <c r="L45" i="1" s="1"/>
  <c r="AD46" i="1"/>
  <c r="F29" i="1"/>
  <c r="X46" i="1"/>
  <c r="X45" i="1" s="1"/>
  <c r="W46" i="1"/>
  <c r="W45" i="1" s="1"/>
  <c r="U46" i="1"/>
  <c r="U45" i="1" s="1"/>
  <c r="AL46" i="1"/>
  <c r="AJ46" i="1"/>
  <c r="V46" i="1"/>
  <c r="V45" i="1" s="1"/>
  <c r="AI46" i="1"/>
  <c r="AI45" i="1" s="1"/>
  <c r="J46" i="1"/>
  <c r="J45" i="1" s="1"/>
  <c r="AG46" i="1"/>
  <c r="AG45" i="1" s="1"/>
  <c r="AC46" i="1"/>
  <c r="AC45" i="1" s="1"/>
  <c r="O46" i="1"/>
  <c r="O45" i="1" s="1"/>
  <c r="S46" i="1"/>
  <c r="S45" i="1" s="1"/>
  <c r="AM46" i="1"/>
  <c r="AM45" i="1" s="1"/>
  <c r="AE46" i="1"/>
  <c r="F87" i="1"/>
  <c r="F40" i="1"/>
  <c r="G35" i="1"/>
  <c r="F38" i="1"/>
  <c r="F39" i="1"/>
  <c r="AF45" i="1"/>
  <c r="AJ45" i="1"/>
  <c r="F45" i="1"/>
  <c r="AD45" i="1"/>
  <c r="P45" i="1"/>
  <c r="E48" i="1"/>
  <c r="AL45" i="1"/>
  <c r="H46" i="1"/>
  <c r="Q46" i="1"/>
  <c r="Z46" i="1"/>
  <c r="AK46" i="1"/>
  <c r="Y45" i="1"/>
  <c r="AH46" i="1"/>
  <c r="I46" i="1"/>
  <c r="K46" i="1"/>
  <c r="E47" i="1"/>
  <c r="E45" i="1"/>
  <c r="AN45" i="1"/>
  <c r="AE45" i="1"/>
  <c r="M46" i="1"/>
  <c r="G46" i="1"/>
  <c r="R46" i="1"/>
  <c r="T46" i="1"/>
  <c r="G32" i="1"/>
  <c r="H27" i="1" s="1"/>
  <c r="G31" i="1"/>
  <c r="G30" i="1"/>
  <c r="F37" i="1" l="1"/>
  <c r="F47" i="1" s="1"/>
  <c r="H32" i="1"/>
  <c r="I27" i="1" s="1"/>
  <c r="H31" i="1"/>
  <c r="H30" i="1"/>
  <c r="H29" i="1" s="1"/>
  <c r="I45" i="1"/>
  <c r="E49" i="1"/>
  <c r="T45" i="1"/>
  <c r="AH45" i="1"/>
  <c r="Z45" i="1"/>
  <c r="R45" i="1"/>
  <c r="Q45" i="1"/>
  <c r="G87" i="1"/>
  <c r="H35" i="1"/>
  <c r="G40" i="1"/>
  <c r="G39" i="1"/>
  <c r="G38" i="1"/>
  <c r="H45" i="1"/>
  <c r="K45" i="1"/>
  <c r="G45" i="1"/>
  <c r="G29" i="1"/>
  <c r="M45" i="1"/>
  <c r="AK45" i="1"/>
  <c r="F91" i="1"/>
  <c r="F95" i="1" s="1"/>
  <c r="F90" i="1"/>
  <c r="F89" i="1" s="1"/>
  <c r="F48" i="1" l="1"/>
  <c r="F49" i="1" s="1"/>
  <c r="F67" i="1" s="1"/>
  <c r="H87" i="1"/>
  <c r="H38" i="1"/>
  <c r="I35" i="1"/>
  <c r="H40" i="1"/>
  <c r="H39" i="1"/>
  <c r="G91" i="1"/>
  <c r="G95" i="1" s="1"/>
  <c r="G90" i="1"/>
  <c r="G89" i="1" s="1"/>
  <c r="I32" i="1"/>
  <c r="J27" i="1" s="1"/>
  <c r="I31" i="1"/>
  <c r="I30" i="1"/>
  <c r="G37" i="1"/>
  <c r="G47" i="1" s="1"/>
  <c r="E67" i="1"/>
  <c r="E73" i="1"/>
  <c r="I29" i="1" l="1"/>
  <c r="F73" i="1"/>
  <c r="E72" i="1"/>
  <c r="E70" i="1"/>
  <c r="J30" i="1"/>
  <c r="J32" i="1"/>
  <c r="K27" i="1" s="1"/>
  <c r="J31" i="1"/>
  <c r="E64" i="1"/>
  <c r="E66" i="1"/>
  <c r="I40" i="1"/>
  <c r="I39" i="1"/>
  <c r="I38" i="1"/>
  <c r="I37" i="1" s="1"/>
  <c r="I47" i="1" s="1"/>
  <c r="I87" i="1"/>
  <c r="J35" i="1"/>
  <c r="H37" i="1"/>
  <c r="G48" i="1"/>
  <c r="H91" i="1"/>
  <c r="H95" i="1" s="1"/>
  <c r="H90" i="1"/>
  <c r="H89" i="1" s="1"/>
  <c r="F66" i="1" l="1"/>
  <c r="F64" i="1"/>
  <c r="I48" i="1"/>
  <c r="I49" i="1" s="1"/>
  <c r="F72" i="1"/>
  <c r="F70" i="1"/>
  <c r="K30" i="1"/>
  <c r="K32" i="1"/>
  <c r="L27" i="1" s="1"/>
  <c r="K31" i="1"/>
  <c r="I91" i="1"/>
  <c r="I95" i="1" s="1"/>
  <c r="I90" i="1"/>
  <c r="I89" i="1" s="1"/>
  <c r="J87" i="1"/>
  <c r="J40" i="1"/>
  <c r="J39" i="1"/>
  <c r="J38" i="1"/>
  <c r="K35" i="1"/>
  <c r="J29" i="1"/>
  <c r="G49" i="1"/>
  <c r="G67" i="1" s="1"/>
  <c r="H47" i="1"/>
  <c r="H48" i="1"/>
  <c r="H49" i="1" s="1"/>
  <c r="E94" i="1"/>
  <c r="J37" i="1" l="1"/>
  <c r="J47" i="1" s="1"/>
  <c r="H73" i="1"/>
  <c r="H72" i="1" s="1"/>
  <c r="G66" i="1"/>
  <c r="G64" i="1"/>
  <c r="I73" i="1"/>
  <c r="I67" i="1"/>
  <c r="F94" i="1"/>
  <c r="J91" i="1"/>
  <c r="J95" i="1" s="1"/>
  <c r="J90" i="1"/>
  <c r="J89" i="1" s="1"/>
  <c r="G73" i="1"/>
  <c r="J48" i="1"/>
  <c r="K39" i="1"/>
  <c r="L35" i="1"/>
  <c r="K87" i="1"/>
  <c r="K38" i="1"/>
  <c r="K40" i="1"/>
  <c r="L32" i="1"/>
  <c r="M27" i="1" s="1"/>
  <c r="L30" i="1"/>
  <c r="L31" i="1"/>
  <c r="E93" i="1"/>
  <c r="E100" i="1" s="1"/>
  <c r="E98" i="1"/>
  <c r="H70" i="1"/>
  <c r="K29" i="1"/>
  <c r="I64" i="1" l="1"/>
  <c r="I66" i="1"/>
  <c r="I72" i="1"/>
  <c r="I70" i="1"/>
  <c r="H66" i="1"/>
  <c r="H94" i="1" s="1"/>
  <c r="H64" i="1"/>
  <c r="F93" i="1"/>
  <c r="F100" i="1" s="1"/>
  <c r="F99" i="1" s="1"/>
  <c r="F98" i="1"/>
  <c r="F97" i="1" s="1"/>
  <c r="M31" i="1"/>
  <c r="M32" i="1"/>
  <c r="N27" i="1" s="1"/>
  <c r="M30" i="1"/>
  <c r="M29" i="1" s="1"/>
  <c r="K37" i="1"/>
  <c r="K47" i="1" s="1"/>
  <c r="K91" i="1"/>
  <c r="K95" i="1" s="1"/>
  <c r="K90" i="1"/>
  <c r="K89" i="1" s="1"/>
  <c r="J49" i="1"/>
  <c r="J67" i="1" s="1"/>
  <c r="L87" i="1"/>
  <c r="M35" i="1"/>
  <c r="L40" i="1"/>
  <c r="L39" i="1"/>
  <c r="L38" i="1"/>
  <c r="L37" i="1" s="1"/>
  <c r="L47" i="1" s="1"/>
  <c r="L29" i="1"/>
  <c r="G72" i="1"/>
  <c r="G94" i="1" s="1"/>
  <c r="G70" i="1"/>
  <c r="E97" i="1"/>
  <c r="E99" i="1"/>
  <c r="I94" i="1" l="1"/>
  <c r="H93" i="1"/>
  <c r="H100" i="1" s="1"/>
  <c r="H99" i="1" s="1"/>
  <c r="H98" i="1"/>
  <c r="H97" i="1" s="1"/>
  <c r="J66" i="1"/>
  <c r="J64" i="1"/>
  <c r="I93" i="1"/>
  <c r="I100" i="1" s="1"/>
  <c r="I99" i="1" s="1"/>
  <c r="I98" i="1"/>
  <c r="I97" i="1" s="1"/>
  <c r="K48" i="1"/>
  <c r="K49" i="1" s="1"/>
  <c r="L48" i="1"/>
  <c r="L49" i="1" s="1"/>
  <c r="M87" i="1"/>
  <c r="M40" i="1"/>
  <c r="M39" i="1"/>
  <c r="M38" i="1"/>
  <c r="N35" i="1"/>
  <c r="G93" i="1"/>
  <c r="G100" i="1" s="1"/>
  <c r="G98" i="1"/>
  <c r="L91" i="1"/>
  <c r="L95" i="1" s="1"/>
  <c r="L90" i="1"/>
  <c r="L89" i="1" s="1"/>
  <c r="N30" i="1"/>
  <c r="N31" i="1"/>
  <c r="N32" i="1"/>
  <c r="O27" i="1" s="1"/>
  <c r="J73" i="1"/>
  <c r="L73" i="1" l="1"/>
  <c r="L67" i="1"/>
  <c r="K73" i="1"/>
  <c r="K67" i="1"/>
  <c r="N29" i="1"/>
  <c r="M91" i="1"/>
  <c r="M95" i="1" s="1"/>
  <c r="M90" i="1"/>
  <c r="M89" i="1" s="1"/>
  <c r="G99" i="1"/>
  <c r="G97" i="1"/>
  <c r="J72" i="1"/>
  <c r="J94" i="1" s="1"/>
  <c r="J70" i="1"/>
  <c r="N87" i="1"/>
  <c r="N40" i="1"/>
  <c r="O35" i="1"/>
  <c r="N39" i="1"/>
  <c r="N38" i="1"/>
  <c r="N37" i="1" s="1"/>
  <c r="N47" i="1" s="1"/>
  <c r="L72" i="1"/>
  <c r="L70" i="1"/>
  <c r="O32" i="1"/>
  <c r="P27" i="1" s="1"/>
  <c r="O31" i="1"/>
  <c r="O30" i="1"/>
  <c r="M37" i="1"/>
  <c r="K72" i="1"/>
  <c r="K70" i="1"/>
  <c r="K64" i="1" l="1"/>
  <c r="K66" i="1"/>
  <c r="K94" i="1" s="1"/>
  <c r="L66" i="1"/>
  <c r="L94" i="1" s="1"/>
  <c r="L93" i="1" s="1"/>
  <c r="L100" i="1" s="1"/>
  <c r="L99" i="1" s="1"/>
  <c r="L64" i="1"/>
  <c r="O29" i="1"/>
  <c r="O87" i="1"/>
  <c r="P35" i="1"/>
  <c r="O40" i="1"/>
  <c r="O39" i="1"/>
  <c r="O38" i="1"/>
  <c r="P32" i="1"/>
  <c r="Q27" i="1" s="1"/>
  <c r="P31" i="1"/>
  <c r="P30" i="1"/>
  <c r="P29" i="1" s="1"/>
  <c r="M47" i="1"/>
  <c r="M48" i="1"/>
  <c r="M49" i="1" s="1"/>
  <c r="M67" i="1" s="1"/>
  <c r="N91" i="1"/>
  <c r="N95" i="1" s="1"/>
  <c r="N90" i="1"/>
  <c r="N89" i="1" s="1"/>
  <c r="J93" i="1"/>
  <c r="J100" i="1" s="1"/>
  <c r="J98" i="1"/>
  <c r="N48" i="1"/>
  <c r="N49" i="1" s="1"/>
  <c r="N73" i="1" l="1"/>
  <c r="N67" i="1"/>
  <c r="K93" i="1"/>
  <c r="K100" i="1" s="1"/>
  <c r="K99" i="1" s="1"/>
  <c r="K98" i="1"/>
  <c r="K97" i="1" s="1"/>
  <c r="M64" i="1"/>
  <c r="M66" i="1"/>
  <c r="L98" i="1"/>
  <c r="L97" i="1" s="1"/>
  <c r="O37" i="1"/>
  <c r="O47" i="1" s="1"/>
  <c r="N72" i="1"/>
  <c r="N70" i="1"/>
  <c r="J97" i="1"/>
  <c r="J99" i="1"/>
  <c r="Q32" i="1"/>
  <c r="R27" i="1" s="1"/>
  <c r="Q31" i="1"/>
  <c r="Q30" i="1"/>
  <c r="P87" i="1"/>
  <c r="P38" i="1"/>
  <c r="Q35" i="1"/>
  <c r="P40" i="1"/>
  <c r="P39" i="1"/>
  <c r="O91" i="1"/>
  <c r="O95" i="1" s="1"/>
  <c r="O90" i="1"/>
  <c r="O89" i="1" s="1"/>
  <c r="M73" i="1"/>
  <c r="O48" i="1"/>
  <c r="O49" i="1" s="1"/>
  <c r="O73" i="1" l="1"/>
  <c r="O67" i="1"/>
  <c r="N66" i="1"/>
  <c r="N64" i="1"/>
  <c r="N94" i="1"/>
  <c r="R30" i="1"/>
  <c r="R32" i="1"/>
  <c r="S27" i="1" s="1"/>
  <c r="R31" i="1"/>
  <c r="Q87" i="1"/>
  <c r="R35" i="1"/>
  <c r="Q40" i="1"/>
  <c r="Q39" i="1"/>
  <c r="Q38" i="1"/>
  <c r="O72" i="1"/>
  <c r="O70" i="1"/>
  <c r="P91" i="1"/>
  <c r="P95" i="1" s="1"/>
  <c r="P90" i="1"/>
  <c r="P89" i="1" s="1"/>
  <c r="P37" i="1"/>
  <c r="M72" i="1"/>
  <c r="M94" i="1" s="1"/>
  <c r="M70" i="1"/>
  <c r="Q29" i="1"/>
  <c r="N93" i="1"/>
  <c r="N100" i="1" s="1"/>
  <c r="N99" i="1" s="1"/>
  <c r="N98" i="1"/>
  <c r="N97" i="1" s="1"/>
  <c r="O64" i="1" l="1"/>
  <c r="O66" i="1"/>
  <c r="O94" i="1" s="1"/>
  <c r="Q37" i="1"/>
  <c r="Q47" i="1" s="1"/>
  <c r="P47" i="1"/>
  <c r="P48" i="1"/>
  <c r="P49" i="1" s="1"/>
  <c r="S30" i="1"/>
  <c r="S31" i="1"/>
  <c r="S32" i="1"/>
  <c r="T27" i="1" s="1"/>
  <c r="M93" i="1"/>
  <c r="M100" i="1" s="1"/>
  <c r="M98" i="1"/>
  <c r="R87" i="1"/>
  <c r="R40" i="1"/>
  <c r="R39" i="1"/>
  <c r="R38" i="1"/>
  <c r="R37" i="1" s="1"/>
  <c r="R47" i="1" s="1"/>
  <c r="S35" i="1"/>
  <c r="Q91" i="1"/>
  <c r="Q95" i="1" s="1"/>
  <c r="Q90" i="1"/>
  <c r="Q89" i="1" s="1"/>
  <c r="R29" i="1"/>
  <c r="O93" i="1" l="1"/>
  <c r="O100" i="1" s="1"/>
  <c r="O99" i="1" s="1"/>
  <c r="O98" i="1"/>
  <c r="O97" i="1" s="1"/>
  <c r="P73" i="1"/>
  <c r="P67" i="1"/>
  <c r="Q48" i="1"/>
  <c r="Q49" i="1" s="1"/>
  <c r="S87" i="1"/>
  <c r="S39" i="1"/>
  <c r="T35" i="1"/>
  <c r="S40" i="1"/>
  <c r="S38" i="1"/>
  <c r="S37" i="1" s="1"/>
  <c r="S47" i="1" s="1"/>
  <c r="R48" i="1"/>
  <c r="R49" i="1" s="1"/>
  <c r="R67" i="1" s="1"/>
  <c r="R91" i="1"/>
  <c r="R95" i="1" s="1"/>
  <c r="R90" i="1"/>
  <c r="R89" i="1" s="1"/>
  <c r="S29" i="1"/>
  <c r="M97" i="1"/>
  <c r="T31" i="1"/>
  <c r="T32" i="1"/>
  <c r="U27" i="1" s="1"/>
  <c r="T30" i="1"/>
  <c r="P72" i="1"/>
  <c r="P70" i="1"/>
  <c r="M99" i="1"/>
  <c r="Q73" i="1" l="1"/>
  <c r="Q67" i="1"/>
  <c r="P64" i="1"/>
  <c r="P66" i="1"/>
  <c r="P94" i="1" s="1"/>
  <c r="R66" i="1"/>
  <c r="R64" i="1"/>
  <c r="U31" i="1"/>
  <c r="U32" i="1"/>
  <c r="V27" i="1" s="1"/>
  <c r="U30" i="1"/>
  <c r="R73" i="1"/>
  <c r="R55" i="1"/>
  <c r="T39" i="1"/>
  <c r="T38" i="1"/>
  <c r="T87" i="1"/>
  <c r="U35" i="1"/>
  <c r="T40" i="1"/>
  <c r="S48" i="1"/>
  <c r="S49" i="1" s="1"/>
  <c r="S67" i="1" s="1"/>
  <c r="T29" i="1"/>
  <c r="S91" i="1"/>
  <c r="S95" i="1" s="1"/>
  <c r="S90" i="1"/>
  <c r="S89" i="1" s="1"/>
  <c r="P93" i="1" l="1"/>
  <c r="P100" i="1" s="1"/>
  <c r="P98" i="1"/>
  <c r="S66" i="1"/>
  <c r="S64" i="1"/>
  <c r="U29" i="1"/>
  <c r="Q64" i="1"/>
  <c r="Q66" i="1"/>
  <c r="Q70" i="1"/>
  <c r="Q72" i="1"/>
  <c r="S55" i="1"/>
  <c r="S73" i="1"/>
  <c r="R52" i="1"/>
  <c r="R54" i="1"/>
  <c r="R94" i="1" s="1"/>
  <c r="P97" i="1"/>
  <c r="P99" i="1"/>
  <c r="T91" i="1"/>
  <c r="T95" i="1" s="1"/>
  <c r="T90" i="1"/>
  <c r="T89" i="1" s="1"/>
  <c r="R70" i="1"/>
  <c r="R72" i="1"/>
  <c r="U38" i="1"/>
  <c r="V35" i="1"/>
  <c r="U39" i="1"/>
  <c r="U40" i="1"/>
  <c r="U87" i="1"/>
  <c r="V31" i="1"/>
  <c r="V32" i="1"/>
  <c r="W27" i="1" s="1"/>
  <c r="V30" i="1"/>
  <c r="T37" i="1"/>
  <c r="T47" i="1" s="1"/>
  <c r="Q94" i="1" l="1"/>
  <c r="Q93" i="1"/>
  <c r="Q100" i="1" s="1"/>
  <c r="Q99" i="1" s="1"/>
  <c r="Q98" i="1"/>
  <c r="Q97" i="1" s="1"/>
  <c r="T48" i="1"/>
  <c r="T49" i="1" s="1"/>
  <c r="T67" i="1" s="1"/>
  <c r="V29" i="1"/>
  <c r="T55" i="1"/>
  <c r="T73" i="1"/>
  <c r="W32" i="1"/>
  <c r="X27" i="1" s="1"/>
  <c r="W31" i="1"/>
  <c r="W30" i="1"/>
  <c r="S70" i="1"/>
  <c r="S72" i="1"/>
  <c r="V87" i="1"/>
  <c r="V40" i="1"/>
  <c r="W35" i="1"/>
  <c r="V39" i="1"/>
  <c r="V38" i="1"/>
  <c r="V37" i="1" s="1"/>
  <c r="V47" i="1" s="1"/>
  <c r="U37" i="1"/>
  <c r="R93" i="1"/>
  <c r="R100" i="1" s="1"/>
  <c r="R99" i="1" s="1"/>
  <c r="R98" i="1"/>
  <c r="R97" i="1" s="1"/>
  <c r="U91" i="1"/>
  <c r="U95" i="1" s="1"/>
  <c r="U90" i="1"/>
  <c r="U89" i="1" s="1"/>
  <c r="S52" i="1"/>
  <c r="S54" i="1"/>
  <c r="T66" i="1" l="1"/>
  <c r="T64" i="1"/>
  <c r="W29" i="1"/>
  <c r="S94" i="1"/>
  <c r="W87" i="1"/>
  <c r="X35" i="1"/>
  <c r="W40" i="1"/>
  <c r="W38" i="1"/>
  <c r="W37" i="1" s="1"/>
  <c r="W47" i="1" s="1"/>
  <c r="W39" i="1"/>
  <c r="V91" i="1"/>
  <c r="V95" i="1" s="1"/>
  <c r="V90" i="1"/>
  <c r="V89" i="1" s="1"/>
  <c r="U47" i="1"/>
  <c r="U48" i="1"/>
  <c r="U49" i="1" s="1"/>
  <c r="U67" i="1" s="1"/>
  <c r="X32" i="1"/>
  <c r="Y27" i="1" s="1"/>
  <c r="X30" i="1"/>
  <c r="X31" i="1"/>
  <c r="T72" i="1"/>
  <c r="T70" i="1"/>
  <c r="V48" i="1"/>
  <c r="V49" i="1" s="1"/>
  <c r="V67" i="1" s="1"/>
  <c r="T54" i="1"/>
  <c r="T52" i="1"/>
  <c r="U66" i="1" l="1"/>
  <c r="U64" i="1"/>
  <c r="V66" i="1"/>
  <c r="V64" i="1"/>
  <c r="T94" i="1"/>
  <c r="T98" i="1" s="1"/>
  <c r="T97" i="1" s="1"/>
  <c r="Y32" i="1"/>
  <c r="Z27" i="1" s="1"/>
  <c r="Y31" i="1"/>
  <c r="Y30" i="1"/>
  <c r="Y29" i="1" s="1"/>
  <c r="X29" i="1"/>
  <c r="W48" i="1"/>
  <c r="W49" i="1" s="1"/>
  <c r="W67" i="1" s="1"/>
  <c r="W91" i="1"/>
  <c r="W95" i="1" s="1"/>
  <c r="W90" i="1"/>
  <c r="W89" i="1" s="1"/>
  <c r="V73" i="1"/>
  <c r="V55" i="1"/>
  <c r="X38" i="1"/>
  <c r="Y35" i="1"/>
  <c r="X87" i="1"/>
  <c r="X39" i="1"/>
  <c r="X40" i="1"/>
  <c r="U55" i="1"/>
  <c r="U73" i="1"/>
  <c r="S93" i="1"/>
  <c r="S100" i="1" s="1"/>
  <c r="S99" i="1" s="1"/>
  <c r="S98" i="1"/>
  <c r="S97" i="1" s="1"/>
  <c r="W64" i="1" l="1"/>
  <c r="W66" i="1"/>
  <c r="T93" i="1"/>
  <c r="T100" i="1" s="1"/>
  <c r="T99" i="1" s="1"/>
  <c r="Y87" i="1"/>
  <c r="Z35" i="1"/>
  <c r="Y40" i="1"/>
  <c r="Y39" i="1"/>
  <c r="Y38" i="1"/>
  <c r="Y37" i="1" s="1"/>
  <c r="Y47" i="1" s="1"/>
  <c r="V52" i="1"/>
  <c r="V54" i="1"/>
  <c r="V70" i="1"/>
  <c r="V72" i="1"/>
  <c r="X91" i="1"/>
  <c r="X95" i="1" s="1"/>
  <c r="X90" i="1"/>
  <c r="X89" i="1" s="1"/>
  <c r="W73" i="1"/>
  <c r="W55" i="1"/>
  <c r="X37" i="1"/>
  <c r="X47" i="1" s="1"/>
  <c r="U72" i="1"/>
  <c r="U70" i="1"/>
  <c r="U52" i="1"/>
  <c r="U54" i="1"/>
  <c r="Z30" i="1"/>
  <c r="Z32" i="1"/>
  <c r="AA27" i="1" s="1"/>
  <c r="Z31" i="1"/>
  <c r="Z29" i="1" l="1"/>
  <c r="U94" i="1"/>
  <c r="U98" i="1" s="1"/>
  <c r="U97" i="1" s="1"/>
  <c r="AA32" i="1"/>
  <c r="AB27" i="1" s="1"/>
  <c r="AA31" i="1"/>
  <c r="AA30" i="1"/>
  <c r="AA29" i="1" s="1"/>
  <c r="W54" i="1"/>
  <c r="W52" i="1"/>
  <c r="Z87" i="1"/>
  <c r="AA35" i="1"/>
  <c r="Z40" i="1"/>
  <c r="Z39" i="1"/>
  <c r="Z38" i="1"/>
  <c r="Z37" i="1" s="1"/>
  <c r="Z47" i="1" s="1"/>
  <c r="Z48" i="1"/>
  <c r="Z49" i="1" s="1"/>
  <c r="Z67" i="1" s="1"/>
  <c r="X48" i="1"/>
  <c r="X49" i="1" s="1"/>
  <c r="X67" i="1" s="1"/>
  <c r="W70" i="1"/>
  <c r="W72" i="1"/>
  <c r="Y48" i="1"/>
  <c r="Y49" i="1" s="1"/>
  <c r="Y67" i="1" s="1"/>
  <c r="V94" i="1"/>
  <c r="Y91" i="1"/>
  <c r="Y95" i="1" s="1"/>
  <c r="Y90" i="1"/>
  <c r="Y89" i="1" s="1"/>
  <c r="X64" i="1" l="1"/>
  <c r="X66" i="1"/>
  <c r="Z64" i="1"/>
  <c r="Z66" i="1"/>
  <c r="Y64" i="1"/>
  <c r="Y66" i="1"/>
  <c r="W94" i="1"/>
  <c r="W98" i="1" s="1"/>
  <c r="W97" i="1" s="1"/>
  <c r="U93" i="1"/>
  <c r="U100" i="1" s="1"/>
  <c r="U99" i="1" s="1"/>
  <c r="X73" i="1"/>
  <c r="X55" i="1"/>
  <c r="V93" i="1"/>
  <c r="V100" i="1" s="1"/>
  <c r="V99" i="1" s="1"/>
  <c r="V98" i="1"/>
  <c r="V97" i="1" s="1"/>
  <c r="Z91" i="1"/>
  <c r="Z95" i="1" s="1"/>
  <c r="Z90" i="1"/>
  <c r="Z89" i="1" s="1"/>
  <c r="Z55" i="1"/>
  <c r="Z73" i="1"/>
  <c r="Y55" i="1"/>
  <c r="Y73" i="1"/>
  <c r="AA48" i="1"/>
  <c r="AA49" i="1" s="1"/>
  <c r="AA67" i="1" s="1"/>
  <c r="AA87" i="1"/>
  <c r="AA39" i="1"/>
  <c r="AB35" i="1"/>
  <c r="AA40" i="1"/>
  <c r="AA38" i="1"/>
  <c r="AA37" i="1" s="1"/>
  <c r="AA47" i="1" s="1"/>
  <c r="AB30" i="1"/>
  <c r="AB32" i="1"/>
  <c r="AC27" i="1" s="1"/>
  <c r="AB31" i="1"/>
  <c r="AA64" i="1" l="1"/>
  <c r="AA66" i="1"/>
  <c r="W93" i="1"/>
  <c r="W100" i="1" s="1"/>
  <c r="W99" i="1" s="1"/>
  <c r="AA91" i="1"/>
  <c r="AA95" i="1" s="1"/>
  <c r="AA90" i="1"/>
  <c r="AA89" i="1" s="1"/>
  <c r="Z52" i="1"/>
  <c r="Z54" i="1"/>
  <c r="Z94" i="1" s="1"/>
  <c r="AA55" i="1"/>
  <c r="AA73" i="1"/>
  <c r="X52" i="1"/>
  <c r="X54" i="1"/>
  <c r="Z70" i="1"/>
  <c r="Z72" i="1"/>
  <c r="AC31" i="1"/>
  <c r="AC32" i="1"/>
  <c r="AD27" i="1" s="1"/>
  <c r="AC30" i="1"/>
  <c r="AC29" i="1" s="1"/>
  <c r="AB29" i="1"/>
  <c r="Y72" i="1"/>
  <c r="Y70" i="1"/>
  <c r="AB87" i="1"/>
  <c r="AB40" i="1"/>
  <c r="AB39" i="1"/>
  <c r="AB38" i="1"/>
  <c r="AB37" i="1" s="1"/>
  <c r="AB47" i="1" s="1"/>
  <c r="AC35" i="1"/>
  <c r="Y52" i="1"/>
  <c r="Y54" i="1"/>
  <c r="Y94" i="1" s="1"/>
  <c r="X72" i="1"/>
  <c r="X70" i="1"/>
  <c r="Y93" i="1" l="1"/>
  <c r="Y100" i="1" s="1"/>
  <c r="Y99" i="1" s="1"/>
  <c r="Y98" i="1"/>
  <c r="Y97" i="1" s="1"/>
  <c r="AB48" i="1"/>
  <c r="AC39" i="1"/>
  <c r="AC38" i="1"/>
  <c r="AC87" i="1"/>
  <c r="AD35" i="1"/>
  <c r="AC40" i="1"/>
  <c r="AD32" i="1"/>
  <c r="AE27" i="1" s="1"/>
  <c r="AD30" i="1"/>
  <c r="AD31" i="1"/>
  <c r="X94" i="1"/>
  <c r="AA70" i="1"/>
  <c r="AA72" i="1"/>
  <c r="AA52" i="1"/>
  <c r="AA54" i="1"/>
  <c r="Z93" i="1"/>
  <c r="Z100" i="1" s="1"/>
  <c r="Z99" i="1" s="1"/>
  <c r="Z98" i="1"/>
  <c r="Z97" i="1" s="1"/>
  <c r="AB91" i="1"/>
  <c r="AB95" i="1" s="1"/>
  <c r="AB90" i="1"/>
  <c r="AB89" i="1" s="1"/>
  <c r="AA94" i="1" l="1"/>
  <c r="AA93" i="1" s="1"/>
  <c r="AA100" i="1" s="1"/>
  <c r="AA99" i="1" s="1"/>
  <c r="AC37" i="1"/>
  <c r="AC47" i="1" s="1"/>
  <c r="AC91" i="1"/>
  <c r="AC95" i="1" s="1"/>
  <c r="AC90" i="1"/>
  <c r="AC89" i="1" s="1"/>
  <c r="AE31" i="1"/>
  <c r="AE32" i="1"/>
  <c r="AF27" i="1" s="1"/>
  <c r="AE30" i="1"/>
  <c r="AE29" i="1" s="1"/>
  <c r="AD87" i="1"/>
  <c r="AD40" i="1"/>
  <c r="AE35" i="1"/>
  <c r="AD39" i="1"/>
  <c r="AD38" i="1"/>
  <c r="X93" i="1"/>
  <c r="X100" i="1" s="1"/>
  <c r="X99" i="1" s="1"/>
  <c r="X98" i="1"/>
  <c r="X97" i="1" s="1"/>
  <c r="AD29" i="1"/>
  <c r="AC48" i="1"/>
  <c r="AC49" i="1" s="1"/>
  <c r="AC67" i="1" s="1"/>
  <c r="AB49" i="1"/>
  <c r="AB67" i="1" s="1"/>
  <c r="D48" i="1"/>
  <c r="AC64" i="1" l="1"/>
  <c r="AC66" i="1"/>
  <c r="AB66" i="1"/>
  <c r="AB64" i="1"/>
  <c r="AA98" i="1"/>
  <c r="AA97" i="1" s="1"/>
  <c r="AD91" i="1"/>
  <c r="AD95" i="1" s="1"/>
  <c r="AD90" i="1"/>
  <c r="AD89" i="1" s="1"/>
  <c r="AD37" i="1"/>
  <c r="AD47" i="1" s="1"/>
  <c r="AC73" i="1"/>
  <c r="AC55" i="1"/>
  <c r="AE87" i="1"/>
  <c r="AE40" i="1"/>
  <c r="AE39" i="1"/>
  <c r="AE38" i="1"/>
  <c r="AF35" i="1"/>
  <c r="AD48" i="1"/>
  <c r="AD49" i="1" s="1"/>
  <c r="AD67" i="1" s="1"/>
  <c r="AF32" i="1"/>
  <c r="AG27" i="1" s="1"/>
  <c r="AF31" i="1"/>
  <c r="AF30" i="1"/>
  <c r="AB55" i="1"/>
  <c r="AB73" i="1"/>
  <c r="D49" i="1"/>
  <c r="AD66" i="1" l="1"/>
  <c r="AD64" i="1"/>
  <c r="AE37" i="1"/>
  <c r="AC54" i="1"/>
  <c r="AC52" i="1"/>
  <c r="AB70" i="1"/>
  <c r="AB72" i="1"/>
  <c r="AE91" i="1"/>
  <c r="AE95" i="1" s="1"/>
  <c r="AE90" i="1"/>
  <c r="AE89" i="1" s="1"/>
  <c r="AD73" i="1"/>
  <c r="AD55" i="1"/>
  <c r="AF38" i="1"/>
  <c r="AF87" i="1"/>
  <c r="AG35" i="1"/>
  <c r="AF40" i="1"/>
  <c r="AF39" i="1"/>
  <c r="AB54" i="1"/>
  <c r="AB52" i="1"/>
  <c r="AG32" i="1"/>
  <c r="AH27" i="1" s="1"/>
  <c r="AG31" i="1"/>
  <c r="AG30" i="1"/>
  <c r="AG29" i="1" s="1"/>
  <c r="AC72" i="1"/>
  <c r="AC70" i="1"/>
  <c r="AF29" i="1"/>
  <c r="AB94" i="1" l="1"/>
  <c r="AE47" i="1"/>
  <c r="AE48" i="1"/>
  <c r="AE49" i="1" s="1"/>
  <c r="AE67" i="1" s="1"/>
  <c r="AB93" i="1"/>
  <c r="AB100" i="1" s="1"/>
  <c r="AB99" i="1" s="1"/>
  <c r="AB98" i="1"/>
  <c r="AB97" i="1" s="1"/>
  <c r="AF91" i="1"/>
  <c r="AF95" i="1" s="1"/>
  <c r="AF90" i="1"/>
  <c r="AF89" i="1" s="1"/>
  <c r="AD72" i="1"/>
  <c r="AD70" i="1"/>
  <c r="AG87" i="1"/>
  <c r="AH35" i="1"/>
  <c r="AG38" i="1"/>
  <c r="AG40" i="1"/>
  <c r="AG39" i="1"/>
  <c r="AF37" i="1"/>
  <c r="AF47" i="1" s="1"/>
  <c r="AH30" i="1"/>
  <c r="AH32" i="1"/>
  <c r="AI27" i="1" s="1"/>
  <c r="AH31" i="1"/>
  <c r="AD54" i="1"/>
  <c r="AD52" i="1"/>
  <c r="AC94" i="1"/>
  <c r="AE64" i="1" l="1"/>
  <c r="AE66" i="1"/>
  <c r="AD94" i="1"/>
  <c r="AD93" i="1" s="1"/>
  <c r="AD100" i="1" s="1"/>
  <c r="AD99" i="1" s="1"/>
  <c r="AE73" i="1"/>
  <c r="AE55" i="1"/>
  <c r="AD98" i="1"/>
  <c r="AD97" i="1" s="1"/>
  <c r="AI32" i="1"/>
  <c r="AJ27" i="1" s="1"/>
  <c r="AI31" i="1"/>
  <c r="AI30" i="1"/>
  <c r="AG37" i="1"/>
  <c r="AH87" i="1"/>
  <c r="AI35" i="1"/>
  <c r="AH40" i="1"/>
  <c r="AH39" i="1"/>
  <c r="AH38" i="1"/>
  <c r="AH37" i="1" s="1"/>
  <c r="AH47" i="1" s="1"/>
  <c r="AH29" i="1"/>
  <c r="AF48" i="1"/>
  <c r="AF49" i="1" s="1"/>
  <c r="AF67" i="1" s="1"/>
  <c r="AG91" i="1"/>
  <c r="AG95" i="1" s="1"/>
  <c r="AG90" i="1"/>
  <c r="AG89" i="1" s="1"/>
  <c r="AC93" i="1"/>
  <c r="AC100" i="1" s="1"/>
  <c r="AC99" i="1" s="1"/>
  <c r="AC98" i="1"/>
  <c r="AC97" i="1" s="1"/>
  <c r="AF66" i="1" l="1"/>
  <c r="AF64" i="1"/>
  <c r="AI29" i="1"/>
  <c r="AE52" i="1"/>
  <c r="AE54" i="1"/>
  <c r="AE70" i="1"/>
  <c r="AE72" i="1"/>
  <c r="AH48" i="1"/>
  <c r="AH49" i="1" s="1"/>
  <c r="AH67" i="1" s="1"/>
  <c r="AF73" i="1"/>
  <c r="AF55" i="1"/>
  <c r="AG47" i="1"/>
  <c r="AG48" i="1"/>
  <c r="AG49" i="1" s="1"/>
  <c r="AG67" i="1" s="1"/>
  <c r="AJ32" i="1"/>
  <c r="AK27" i="1" s="1"/>
  <c r="AJ31" i="1"/>
  <c r="AJ30" i="1"/>
  <c r="AJ29" i="1" s="1"/>
  <c r="AI87" i="1"/>
  <c r="AI39" i="1"/>
  <c r="AJ35" i="1"/>
  <c r="AI40" i="1"/>
  <c r="AI38" i="1"/>
  <c r="AH91" i="1"/>
  <c r="AH95" i="1" s="1"/>
  <c r="AH90" i="1"/>
  <c r="AH89" i="1" s="1"/>
  <c r="AH66" i="1" l="1"/>
  <c r="AH64" i="1"/>
  <c r="AG66" i="1"/>
  <c r="AG64" i="1"/>
  <c r="AE94" i="1"/>
  <c r="AJ87" i="1"/>
  <c r="AK35" i="1"/>
  <c r="AJ40" i="1"/>
  <c r="AJ39" i="1"/>
  <c r="AJ38" i="1"/>
  <c r="AJ37" i="1" s="1"/>
  <c r="AJ47" i="1" s="1"/>
  <c r="AF70" i="1"/>
  <c r="AF72" i="1"/>
  <c r="AF52" i="1"/>
  <c r="AF54" i="1"/>
  <c r="AI91" i="1"/>
  <c r="AI95" i="1" s="1"/>
  <c r="AI90" i="1"/>
  <c r="AI89" i="1" s="1"/>
  <c r="AH55" i="1"/>
  <c r="AH73" i="1"/>
  <c r="AJ48" i="1"/>
  <c r="AJ49" i="1" s="1"/>
  <c r="AJ67" i="1" s="1"/>
  <c r="AK31" i="1"/>
  <c r="AK30" i="1"/>
  <c r="AK32" i="1"/>
  <c r="AL27" i="1" s="1"/>
  <c r="AI37" i="1"/>
  <c r="AG55" i="1"/>
  <c r="AG73" i="1"/>
  <c r="AJ66" i="1" l="1"/>
  <c r="AJ64" i="1"/>
  <c r="AE93" i="1"/>
  <c r="AE100" i="1" s="1"/>
  <c r="AE99" i="1" s="1"/>
  <c r="AE98" i="1"/>
  <c r="AE97" i="1" s="1"/>
  <c r="AH70" i="1"/>
  <c r="AH72" i="1"/>
  <c r="AJ55" i="1"/>
  <c r="AJ73" i="1"/>
  <c r="AH52" i="1"/>
  <c r="AH54" i="1"/>
  <c r="AI47" i="1"/>
  <c r="AI48" i="1"/>
  <c r="AI49" i="1" s="1"/>
  <c r="AI67" i="1" s="1"/>
  <c r="AK87" i="1"/>
  <c r="AK40" i="1"/>
  <c r="AK39" i="1"/>
  <c r="AK38" i="1"/>
  <c r="AK37" i="1" s="1"/>
  <c r="AK47" i="1" s="1"/>
  <c r="AL35" i="1"/>
  <c r="AG70" i="1"/>
  <c r="AG72" i="1"/>
  <c r="AG52" i="1"/>
  <c r="AG54" i="1"/>
  <c r="AL31" i="1"/>
  <c r="AL30" i="1"/>
  <c r="AL29" i="1" s="1"/>
  <c r="AL32" i="1"/>
  <c r="AM27" i="1" s="1"/>
  <c r="AK29" i="1"/>
  <c r="AF94" i="1"/>
  <c r="AJ91" i="1"/>
  <c r="AJ95" i="1" s="1"/>
  <c r="AJ90" i="1"/>
  <c r="AJ89" i="1" s="1"/>
  <c r="AI66" i="1" l="1"/>
  <c r="AI64" i="1"/>
  <c r="AH94" i="1"/>
  <c r="AH93" i="1" s="1"/>
  <c r="AH100" i="1" s="1"/>
  <c r="AH99" i="1" s="1"/>
  <c r="AF93" i="1"/>
  <c r="AF100" i="1" s="1"/>
  <c r="AF99" i="1" s="1"/>
  <c r="AF98" i="1"/>
  <c r="AF97" i="1" s="1"/>
  <c r="AK48" i="1"/>
  <c r="AK49" i="1" s="1"/>
  <c r="AK67" i="1" s="1"/>
  <c r="AL87" i="1"/>
  <c r="AL40" i="1"/>
  <c r="AL39" i="1"/>
  <c r="AL38" i="1"/>
  <c r="AM35" i="1"/>
  <c r="AM30" i="1"/>
  <c r="AM31" i="1"/>
  <c r="AM32" i="1"/>
  <c r="AN27" i="1" s="1"/>
  <c r="AJ70" i="1"/>
  <c r="AJ72" i="1"/>
  <c r="AG94" i="1"/>
  <c r="AK91" i="1"/>
  <c r="AK95" i="1" s="1"/>
  <c r="AK90" i="1"/>
  <c r="AK89" i="1" s="1"/>
  <c r="AH98" i="1"/>
  <c r="AH97" i="1" s="1"/>
  <c r="AJ54" i="1"/>
  <c r="AJ52" i="1"/>
  <c r="AI55" i="1"/>
  <c r="AI73" i="1"/>
  <c r="AK66" i="1" l="1"/>
  <c r="AK64" i="1"/>
  <c r="AL37" i="1"/>
  <c r="AL47" i="1" s="1"/>
  <c r="AJ94" i="1"/>
  <c r="AJ93" i="1" s="1"/>
  <c r="AJ100" i="1" s="1"/>
  <c r="AJ99" i="1" s="1"/>
  <c r="AL48" i="1"/>
  <c r="AL49" i="1" s="1"/>
  <c r="AL67" i="1" s="1"/>
  <c r="AL91" i="1"/>
  <c r="AL95" i="1" s="1"/>
  <c r="AL90" i="1"/>
  <c r="AL89" i="1" s="1"/>
  <c r="AK73" i="1"/>
  <c r="AK55" i="1"/>
  <c r="AI52" i="1"/>
  <c r="AI54" i="1"/>
  <c r="AG93" i="1"/>
  <c r="AG100" i="1" s="1"/>
  <c r="AG99" i="1" s="1"/>
  <c r="AG98" i="1"/>
  <c r="AG97" i="1" s="1"/>
  <c r="AN32" i="1"/>
  <c r="AN30" i="1"/>
  <c r="AN31" i="1"/>
  <c r="AM29" i="1"/>
  <c r="AI70" i="1"/>
  <c r="AI72" i="1"/>
  <c r="AM87" i="1"/>
  <c r="AM39" i="1"/>
  <c r="AM40" i="1"/>
  <c r="AM38" i="1"/>
  <c r="AM37" i="1" s="1"/>
  <c r="AM47" i="1" s="1"/>
  <c r="AN35" i="1"/>
  <c r="AL66" i="1" l="1"/>
  <c r="AL64" i="1"/>
  <c r="AJ98" i="1"/>
  <c r="AJ97" i="1" s="1"/>
  <c r="AM48" i="1"/>
  <c r="AM49" i="1" s="1"/>
  <c r="AM67" i="1" s="1"/>
  <c r="AN29" i="1"/>
  <c r="AM91" i="1"/>
  <c r="AM95" i="1" s="1"/>
  <c r="AM90" i="1"/>
  <c r="AM89" i="1" s="1"/>
  <c r="AN87" i="1"/>
  <c r="AN38" i="1"/>
  <c r="AN40" i="1"/>
  <c r="AN39" i="1"/>
  <c r="AK72" i="1"/>
  <c r="AK70" i="1"/>
  <c r="AK54" i="1"/>
  <c r="AK94" i="1" s="1"/>
  <c r="AK52" i="1"/>
  <c r="AL73" i="1"/>
  <c r="AL55" i="1"/>
  <c r="AI94" i="1"/>
  <c r="AM66" i="1" l="1"/>
  <c r="AM64" i="1"/>
  <c r="AL72" i="1"/>
  <c r="AL70" i="1"/>
  <c r="AN37" i="1"/>
  <c r="AN47" i="1" s="1"/>
  <c r="AN91" i="1"/>
  <c r="AN95" i="1" s="1"/>
  <c r="AN90" i="1"/>
  <c r="AN89" i="1" s="1"/>
  <c r="AK93" i="1"/>
  <c r="AK100" i="1" s="1"/>
  <c r="AK99" i="1" s="1"/>
  <c r="AK98" i="1"/>
  <c r="AK97" i="1" s="1"/>
  <c r="AI93" i="1"/>
  <c r="AI100" i="1" s="1"/>
  <c r="AI99" i="1" s="1"/>
  <c r="AI98" i="1"/>
  <c r="AI97" i="1" s="1"/>
  <c r="AL52" i="1"/>
  <c r="AL54" i="1"/>
  <c r="AL94" i="1" s="1"/>
  <c r="AN48" i="1"/>
  <c r="AN49" i="1" s="1"/>
  <c r="AN67" i="1" s="1"/>
  <c r="AM73" i="1"/>
  <c r="AM55" i="1"/>
  <c r="AN66" i="1" l="1"/>
  <c r="AN64" i="1"/>
  <c r="AM54" i="1"/>
  <c r="AM52" i="1"/>
  <c r="AL93" i="1"/>
  <c r="AL100" i="1" s="1"/>
  <c r="AL99" i="1" s="1"/>
  <c r="AL98" i="1"/>
  <c r="AL97" i="1" s="1"/>
  <c r="AM72" i="1"/>
  <c r="AM70" i="1"/>
  <c r="AN73" i="1"/>
  <c r="AN55" i="1"/>
  <c r="AN52" i="1" l="1"/>
  <c r="AN54" i="1"/>
  <c r="AN72" i="1"/>
  <c r="AN70" i="1"/>
  <c r="AM94" i="1"/>
  <c r="AM93" i="1" l="1"/>
  <c r="AM100" i="1" s="1"/>
  <c r="AM99" i="1" s="1"/>
  <c r="AM98" i="1"/>
  <c r="AM97" i="1" s="1"/>
  <c r="AN94" i="1"/>
  <c r="AN93" i="1" l="1"/>
  <c r="AN100" i="1" s="1"/>
  <c r="AN98" i="1"/>
  <c r="AN97" i="1" l="1"/>
  <c r="D98" i="1"/>
  <c r="D97" i="1" s="1"/>
  <c r="AN99" i="1"/>
  <c r="D100" i="1"/>
  <c r="D99" i="1" s="1"/>
</calcChain>
</file>

<file path=xl/sharedStrings.xml><?xml version="1.0" encoding="utf-8"?>
<sst xmlns="http://schemas.openxmlformats.org/spreadsheetml/2006/main" count="90" uniqueCount="70">
  <si>
    <t xml:space="preserve">CLIENTE: </t>
  </si>
  <si>
    <t>PRESUPUESTO DEL PROYECTO PARA DESTRUCCIÓN</t>
  </si>
  <si>
    <t>PERIODO DE APLICACIÓN DEL FLUJO EN MESES</t>
  </si>
  <si>
    <t>TOTAL DE CAJAS BAJO CUSTODIA</t>
  </si>
  <si>
    <t>CANTIDAD DE FILES POR CAJA</t>
  </si>
  <si>
    <t>TOTAL DE FILES A INDEXAR</t>
  </si>
  <si>
    <t>TIEMPO DE DESTRUCCIÓN DE CAJAS EN MESES</t>
  </si>
  <si>
    <t>CANTIDAD DE CAJAS A DESTRUIR</t>
  </si>
  <si>
    <t>CANTIDAD DE CAJAS A DESTRUIR POR MES</t>
  </si>
  <si>
    <t>PRECIO POR BÚSQUEDA</t>
  </si>
  <si>
    <t>PRECIO POR DESTRUCCIÓN</t>
  </si>
  <si>
    <t>VALOR DE CUSTODIA FÍSICA POR MES</t>
  </si>
  <si>
    <t>VALOR DE CUSTODIA POR MES CON DSCTO.</t>
  </si>
  <si>
    <t>PRECIO PROMEDIO DIGITALIZACIÓN</t>
  </si>
  <si>
    <t>PRECIO PROMEDIO EXTRACCIÓN DE INFORMACIÓN</t>
  </si>
  <si>
    <t>CANTIDAD DE NUEVAS CAJAS PARA INGRESAR EN EL PERIODO</t>
  </si>
  <si>
    <t>PRECIO CUSTODIA DIGITAL MENSUAL X GIGABYTE</t>
  </si>
  <si>
    <t>PRECIO POR ORDENAMIENTO POR CAJA</t>
  </si>
  <si>
    <t>PRECIO DE REGISTRO E INDEXACIÓN POR FILE</t>
  </si>
  <si>
    <t>TRASLADO INICIAL</t>
  </si>
  <si>
    <t>PERÍODO DE EVACUACIÓN DE CAJAS</t>
  </si>
  <si>
    <t>PRECIO UNITARIO</t>
  </si>
  <si>
    <t>INVERSIÓN MENSUAL TOTAL POR DESTRUCCIÓN</t>
  </si>
  <si>
    <t>Valor Total por Búsqueda</t>
  </si>
  <si>
    <t>Valor Total por  Destrucción</t>
  </si>
  <si>
    <t>Acumulado de Cajas Destruidas</t>
  </si>
  <si>
    <t>PERÍODO DE AJUSTE DE CAJAS</t>
  </si>
  <si>
    <t>INVERSIÓN MENSUAL TOTAL POR AJUSTE</t>
  </si>
  <si>
    <t>Valor Total por Custodia Física (- Destrucción) sin Dscto.</t>
  </si>
  <si>
    <t>Valor Total por Custodia Física (- Destrucción) con Dscto.</t>
  </si>
  <si>
    <t>Valor total por Custodia Física Final</t>
  </si>
  <si>
    <t>CANTIDAD ACTUAL DE CAJAS BAJO CUSTODIA</t>
  </si>
  <si>
    <t>PERÍODO DE FACTURACIÓN CUSTODIA FÍSICA</t>
  </si>
  <si>
    <t>INVERSIÓN MENSUAL ACTUAL TOTAL POR CUSTODIA</t>
  </si>
  <si>
    <t>Valor Total por Custodia Física Sin Destrucción</t>
  </si>
  <si>
    <t>AHORRO MENSUAL EN CUSTODIA FISICA</t>
  </si>
  <si>
    <t>GASTO CORRIENTE MENSUAL (DESTR + CUSTODIA)</t>
  </si>
  <si>
    <t>Porcentaje de incremento a la facturación</t>
  </si>
  <si>
    <t>CANTIDAD DE CAJAS A ORDENAR EN EL TIEMPO</t>
  </si>
  <si>
    <t>PERÍODO DE ORDENAMIENTO</t>
  </si>
  <si>
    <t>INVERSIÓN MENSUAL TOTAL POR ORDENAMIENTO</t>
  </si>
  <si>
    <t xml:space="preserve">Valor Total por Ordenamiento </t>
  </si>
  <si>
    <t>CANTIDAD DE FILES A INDEXAR EN EL TIEMPO</t>
  </si>
  <si>
    <t>PERÍODO DE REGISTRO E INDEXACIÓN</t>
  </si>
  <si>
    <t>INVERSIÓN MENSUAL TOTAL POR REGISTRO</t>
  </si>
  <si>
    <t>Valor Total por Registro e Indexación</t>
  </si>
  <si>
    <t>CANTIDAD DE DOCUMENTOS EN EL TIEMPO (PAG.)</t>
  </si>
  <si>
    <t>PERÍODO DE DIGITALIZACIÓN</t>
  </si>
  <si>
    <t>INVERSIÓN MENSUAL TOTAL POR DIGITALIZACIÓN</t>
  </si>
  <si>
    <t>Valor Total por Digitalización</t>
  </si>
  <si>
    <t>PERÍODO DE EXTRACCIÓN</t>
  </si>
  <si>
    <t>INVERSIÓN MENSUAL TOTAL POR EXTRACCIÓN</t>
  </si>
  <si>
    <t>Valor Total por Extracción</t>
  </si>
  <si>
    <t>CANTIDAD DE GIGABYTES PARA ALMACENMIENTO EN GIGABYTES</t>
  </si>
  <si>
    <t>PERÍODO DE CUSTODIA DIGITAL</t>
  </si>
  <si>
    <t>INVERSIÓN MENSUAL TOTAL POR CUSTODIA</t>
  </si>
  <si>
    <t>Valor por GigaByte para Custodia Digital</t>
  </si>
  <si>
    <t>CANTIDAD AJUSTADA DE CAJAS BAJO CUSTODIA</t>
  </si>
  <si>
    <t>INVERSIÓN MENSUAL NUEVA AJUSTADA POR CUSTODIA</t>
  </si>
  <si>
    <t>CANTIDAD CAJAS BAJO CUSTODIA FINAL</t>
  </si>
  <si>
    <t xml:space="preserve">NUEVA INVERSIÓN MENSUAL TOTAL </t>
  </si>
  <si>
    <t>Valor Total Mensual del Nuevo Gasto Corriente</t>
  </si>
  <si>
    <t>INCREMENTO $ - %</t>
  </si>
  <si>
    <t>DIFERENCIA DE FACTURACIÓN ANTERIOR vs. Actual - $</t>
  </si>
  <si>
    <t>Diferencia de Facturación del Flujo Anterior vs. Actual</t>
  </si>
  <si>
    <t>DIFERENCIA DE FACTURACIÓN ANTERIOR vs. Actual - %</t>
  </si>
  <si>
    <t>Porcentaje de Incremento de Facturación en el Tiempo</t>
  </si>
  <si>
    <t xml:space="preserve">Vacunamed </t>
  </si>
  <si>
    <t xml:space="preserve">FLUJO DE DESTRUCCIÓN DE CAJAS VACUNAMED </t>
  </si>
  <si>
    <t xml:space="preserve">FLUJO DE REDUCCIÓN DE CAJAS  PARA CUSTODIA VACUNAMED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</si>
</sst>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_-[$$-409]* #,##0.00_ ;_-[$$-409]* \-#,##0.00\ ;_-[$$-409]* &quot;-&quot;??_ ;_-@_ "/>
    <numFmt numFmtId="165" formatCode="_-[$$-409]* #,##0.0000_ ;_-[$$-409]* \-#,##0.0000\ ;_-[$$-409]* &quot;-&quot;??_ ;_-@_ "/>
    <numFmt numFmtId="166" formatCode="_([$$-409]* #,##0.0_);_([$$-409]* \(#,##0.0\);_([$$-409]* &quot;-&quot;????_);_(@_)"/>
    <numFmt numFmtId="167" formatCode="_([$$-409]* #,##0.00_);_([$$-409]* \(#,##0.00\);_([$$-409]* &quot;-&quot;??_);_(@_)"/>
    <numFmt numFmtId="168" formatCode="_-[$$-409]* #,##0.00_ ;_-[$$-409]* \-#,##0.00\ ;_-[$$-409]* &quot;-&quot;????_ ;_-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6"/>
      <color theme="0"/>
      <name val="Century Gothic"/>
      <family val="2"/>
    </font>
    <font>
      <b/>
      <sz val="12"/>
      <color theme="0"/>
      <name val="Century Gothic"/>
      <family val="2"/>
    </font>
    <font>
      <b/>
      <sz val="10"/>
      <color rgb="FF00000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b/>
      <sz val="11"/>
      <color theme="0"/>
      <name val="Century Gothic"/>
      <family val="2"/>
    </font>
    <font>
      <b/>
      <sz val="11"/>
      <color rgb="FF000000"/>
      <name val="Century Gothic"/>
      <family val="2"/>
    </font>
    <font>
      <b/>
      <sz val="12"/>
      <color theme="1"/>
      <name val="Century Gothic"/>
      <family val="2"/>
    </font>
    <font>
      <sz val="10"/>
      <color rgb="FF000000"/>
      <name val="Century Gothic"/>
      <family val="2"/>
    </font>
    <font>
      <sz val="10"/>
      <color theme="1"/>
      <name val="Century Gothic"/>
      <family val="2"/>
    </font>
    <font>
      <b/>
      <sz val="11"/>
      <name val="Century Gothic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/>
    </xf>
    <xf numFmtId="164" fontId="5" fillId="5" borderId="1" xfId="0" applyNumberFormat="1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horizontal="center"/>
    </xf>
    <xf numFmtId="9" fontId="6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165" fontId="5" fillId="5" borderId="1" xfId="0" applyNumberFormat="1" applyFont="1" applyFill="1" applyBorder="1" applyAlignment="1">
      <alignment horizontal="center"/>
    </xf>
    <xf numFmtId="9" fontId="6" fillId="6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/>
    </xf>
    <xf numFmtId="166" fontId="2" fillId="0" borderId="0" xfId="0" applyNumberFormat="1" applyFont="1"/>
    <xf numFmtId="167" fontId="2" fillId="0" borderId="0" xfId="0" applyNumberFormat="1" applyFont="1"/>
    <xf numFmtId="164" fontId="5" fillId="4" borderId="1" xfId="0" applyNumberFormat="1" applyFont="1" applyFill="1" applyBorder="1" applyAlignment="1">
      <alignment horizontal="center"/>
    </xf>
    <xf numFmtId="44" fontId="2" fillId="0" borderId="0" xfId="1" applyFont="1" applyProtection="1"/>
    <xf numFmtId="0" fontId="6" fillId="0" borderId="0" xfId="0" applyFont="1" applyAlignment="1">
      <alignment horizontal="center" vertical="center"/>
    </xf>
    <xf numFmtId="9" fontId="2" fillId="0" borderId="0" xfId="0" applyNumberFormat="1" applyFont="1"/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/>
    </xf>
    <xf numFmtId="17" fontId="5" fillId="7" borderId="1" xfId="0" applyNumberFormat="1" applyFont="1" applyFill="1" applyBorder="1" applyAlignment="1">
      <alignment horizontal="center"/>
    </xf>
    <xf numFmtId="0" fontId="9" fillId="8" borderId="1" xfId="0" applyFont="1" applyFill="1" applyBorder="1" applyAlignment="1">
      <alignment horizontal="center"/>
    </xf>
    <xf numFmtId="44" fontId="6" fillId="8" borderId="1" xfId="0" applyNumberFormat="1" applyFont="1" applyFill="1" applyBorder="1"/>
    <xf numFmtId="0" fontId="11" fillId="0" borderId="1" xfId="0" applyFont="1" applyBorder="1" applyAlignment="1">
      <alignment horizontal="left"/>
    </xf>
    <xf numFmtId="44" fontId="12" fillId="0" borderId="1" xfId="0" applyNumberFormat="1" applyFont="1" applyBorder="1"/>
    <xf numFmtId="0" fontId="9" fillId="4" borderId="1" xfId="0" applyFont="1" applyFill="1" applyBorder="1" applyAlignment="1">
      <alignment horizontal="left"/>
    </xf>
    <xf numFmtId="164" fontId="6" fillId="5" borderId="1" xfId="0" applyNumberFormat="1" applyFont="1" applyFill="1" applyBorder="1"/>
    <xf numFmtId="1" fontId="9" fillId="4" borderId="1" xfId="0" applyNumberFormat="1" applyFont="1" applyFill="1" applyBorder="1" applyAlignment="1">
      <alignment horizontal="center"/>
    </xf>
    <xf numFmtId="1" fontId="2" fillId="0" borderId="0" xfId="0" applyNumberFormat="1" applyFont="1"/>
    <xf numFmtId="1" fontId="8" fillId="3" borderId="1" xfId="0" applyNumberFormat="1" applyFont="1" applyFill="1" applyBorder="1" applyAlignment="1">
      <alignment horizontal="center" vertical="center"/>
    </xf>
    <xf numFmtId="168" fontId="12" fillId="0" borderId="1" xfId="0" applyNumberFormat="1" applyFont="1" applyBorder="1"/>
    <xf numFmtId="164" fontId="12" fillId="0" borderId="1" xfId="0" applyNumberFormat="1" applyFont="1" applyBorder="1"/>
    <xf numFmtId="0" fontId="6" fillId="6" borderId="1" xfId="0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/>
    </xf>
    <xf numFmtId="44" fontId="6" fillId="6" borderId="1" xfId="0" applyNumberFormat="1" applyFont="1" applyFill="1" applyBorder="1"/>
    <xf numFmtId="0" fontId="9" fillId="9" borderId="1" xfId="0" applyFont="1" applyFill="1" applyBorder="1" applyAlignment="1">
      <alignment horizontal="center"/>
    </xf>
    <xf numFmtId="165" fontId="5" fillId="9" borderId="1" xfId="0" applyNumberFormat="1" applyFont="1" applyFill="1" applyBorder="1" applyAlignment="1">
      <alignment horizontal="center"/>
    </xf>
    <xf numFmtId="164" fontId="9" fillId="9" borderId="1" xfId="0" applyNumberFormat="1" applyFont="1" applyFill="1" applyBorder="1" applyAlignment="1">
      <alignment horizontal="center"/>
    </xf>
    <xf numFmtId="10" fontId="12" fillId="0" borderId="1" xfId="0" applyNumberFormat="1" applyFont="1" applyBorder="1"/>
    <xf numFmtId="10" fontId="12" fillId="0" borderId="1" xfId="2" applyNumberFormat="1" applyFont="1" applyBorder="1" applyProtection="1"/>
    <xf numFmtId="1" fontId="8" fillId="3" borderId="1" xfId="0" applyNumberFormat="1" applyFont="1" applyFill="1" applyBorder="1"/>
    <xf numFmtId="164" fontId="9" fillId="8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9" fillId="10" borderId="1" xfId="0" applyFont="1" applyFill="1" applyBorder="1" applyAlignment="1">
      <alignment horizontal="center"/>
    </xf>
    <xf numFmtId="44" fontId="6" fillId="10" borderId="1" xfId="0" applyNumberFormat="1" applyFont="1" applyFill="1" applyBorder="1"/>
    <xf numFmtId="1" fontId="6" fillId="9" borderId="1" xfId="0" applyNumberFormat="1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/>
    </xf>
    <xf numFmtId="44" fontId="6" fillId="11" borderId="1" xfId="0" applyNumberFormat="1" applyFont="1" applyFill="1" applyBorder="1"/>
    <xf numFmtId="1" fontId="6" fillId="6" borderId="1" xfId="0" applyNumberFormat="1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/>
    </xf>
    <xf numFmtId="44" fontId="6" fillId="12" borderId="1" xfId="0" applyNumberFormat="1" applyFont="1" applyFill="1" applyBorder="1"/>
    <xf numFmtId="1" fontId="8" fillId="13" borderId="1" xfId="0" applyNumberFormat="1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center"/>
    </xf>
    <xf numFmtId="164" fontId="4" fillId="13" borderId="1" xfId="0" applyNumberFormat="1" applyFont="1" applyFill="1" applyBorder="1" applyAlignment="1">
      <alignment vertical="center" wrapText="1"/>
    </xf>
    <xf numFmtId="44" fontId="6" fillId="14" borderId="1" xfId="0" applyNumberFormat="1" applyFont="1" applyFill="1" applyBorder="1"/>
    <xf numFmtId="10" fontId="8" fillId="13" borderId="0" xfId="0" applyNumberFormat="1" applyFont="1" applyFill="1" applyAlignment="1">
      <alignment horizontal="center" vertical="center"/>
    </xf>
    <xf numFmtId="9" fontId="6" fillId="14" borderId="1" xfId="0" applyNumberFormat="1" applyFont="1" applyFill="1" applyBorder="1"/>
    <xf numFmtId="10" fontId="12" fillId="0" borderId="1" xfId="2" applyNumberFormat="1" applyFont="1" applyBorder="1" applyAlignment="1" applyProtection="1">
      <alignment horizontal="center" vertical="center"/>
    </xf>
    <xf numFmtId="9" fontId="12" fillId="0" borderId="1" xfId="2" applyFont="1" applyBorder="1" applyProtection="1"/>
    <xf numFmtId="0" fontId="10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/>
    </xf>
    <xf numFmtId="0" fontId="13" fillId="9" borderId="1" xfId="0" applyFont="1" applyFill="1" applyBorder="1" applyAlignment="1">
      <alignment horizontal="center"/>
    </xf>
    <xf numFmtId="0" fontId="10" fillId="9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/>
    </xf>
    <xf numFmtId="164" fontId="5" fillId="15" borderId="1" xfId="0" applyNumberFormat="1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56C9A-7DD5-B448-A28B-C034197F428C}">
  <dimension ref="A1:AN100"/>
  <sheetViews>
    <sheetView tabSelected="1" topLeftCell="C47" zoomScale="159" zoomScaleNormal="159" workbookViewId="0">
      <selection activeCell="H79" sqref="H79:AN79"/>
    </sheetView>
  </sheetViews>
  <sheetFormatPr baseColWidth="10" defaultRowHeight="15" x14ac:dyDescent="0.2"/>
  <cols>
    <col min="2" max="2" width="5.6640625" bestFit="1" customWidth="1"/>
    <col min="3" max="3" width="51" bestFit="1" customWidth="1"/>
    <col min="4" max="4" width="13.33203125" bestFit="1" customWidth="1"/>
  </cols>
  <sheetData>
    <row r="1" spans="1:4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ht="21" x14ac:dyDescent="0.25">
      <c r="A2" s="1"/>
      <c r="B2" s="1"/>
      <c r="C2" s="2" t="s">
        <v>0</v>
      </c>
      <c r="D2" s="1" t="s">
        <v>67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</row>
    <row r="3" spans="1:4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0" ht="16" x14ac:dyDescent="0.2">
      <c r="A4" s="1"/>
      <c r="B4" s="1"/>
      <c r="C4" s="3" t="s">
        <v>1</v>
      </c>
      <c r="D4" s="4">
        <f>(D14+D15)*$D$12</f>
        <v>117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40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16" x14ac:dyDescent="0.2">
      <c r="A6" s="1"/>
      <c r="B6" s="1"/>
      <c r="C6" s="3" t="s">
        <v>2</v>
      </c>
      <c r="D6" s="3">
        <v>24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</row>
    <row r="7" spans="1:40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</row>
    <row r="8" spans="1:40" x14ac:dyDescent="0.2">
      <c r="A8" s="1"/>
      <c r="B8" s="1"/>
      <c r="C8" s="5" t="s">
        <v>3</v>
      </c>
      <c r="D8" s="6">
        <v>180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</row>
    <row r="9" spans="1:40" x14ac:dyDescent="0.2">
      <c r="A9" s="1"/>
      <c r="B9" s="1"/>
      <c r="C9" s="5" t="s">
        <v>4</v>
      </c>
      <c r="D9" s="6">
        <v>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</row>
    <row r="10" spans="1:40" x14ac:dyDescent="0.2">
      <c r="A10" s="1"/>
      <c r="B10" s="1"/>
      <c r="C10" s="5" t="s">
        <v>5</v>
      </c>
      <c r="D10" s="5">
        <f>D9*D20</f>
        <v>100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</row>
    <row r="11" spans="1:40" x14ac:dyDescent="0.2">
      <c r="A11" s="1"/>
      <c r="B11" s="1"/>
      <c r="C11" s="5" t="s">
        <v>6</v>
      </c>
      <c r="D11" s="6">
        <v>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x14ac:dyDescent="0.2">
      <c r="A12" s="1"/>
      <c r="B12" s="1"/>
      <c r="C12" s="5" t="s">
        <v>7</v>
      </c>
      <c r="D12" s="6">
        <v>78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x14ac:dyDescent="0.2">
      <c r="A13" s="1"/>
      <c r="B13" s="1"/>
      <c r="C13" s="5" t="s">
        <v>8</v>
      </c>
      <c r="D13" s="7">
        <f>D12/D11</f>
        <v>26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x14ac:dyDescent="0.2">
      <c r="A14" s="1"/>
      <c r="B14" s="1"/>
      <c r="C14" s="5" t="s">
        <v>9</v>
      </c>
      <c r="D14" s="8">
        <v>1.5</v>
      </c>
      <c r="E14" s="33">
        <f>D12-D20</f>
        <v>53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0" x14ac:dyDescent="0.2">
      <c r="A15" s="1"/>
      <c r="B15" s="1"/>
      <c r="C15" s="5" t="s">
        <v>10</v>
      </c>
      <c r="D15" s="8"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 x14ac:dyDescent="0.2">
      <c r="A16" s="1"/>
      <c r="B16" s="1"/>
      <c r="C16" s="5" t="s">
        <v>11</v>
      </c>
      <c r="D16" s="9">
        <v>0.41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 x14ac:dyDescent="0.2">
      <c r="A17" s="1"/>
      <c r="B17" s="10">
        <v>0</v>
      </c>
      <c r="C17" s="11" t="s">
        <v>12</v>
      </c>
      <c r="D17" s="12">
        <f>(D16-(D16*B17))</f>
        <v>0.41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 x14ac:dyDescent="0.2">
      <c r="A18" s="1"/>
      <c r="B18" s="13">
        <v>0</v>
      </c>
      <c r="C18" s="5" t="s">
        <v>13</v>
      </c>
      <c r="D18" s="14">
        <v>0.13170000000000001</v>
      </c>
      <c r="E18" s="1"/>
      <c r="F18" s="15"/>
      <c r="G18" s="1"/>
      <c r="H18" s="16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x14ac:dyDescent="0.2">
      <c r="A19" s="1"/>
      <c r="B19" s="13">
        <v>0</v>
      </c>
      <c r="C19" s="5" t="s">
        <v>14</v>
      </c>
      <c r="D19" s="9"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x14ac:dyDescent="0.2">
      <c r="A20" s="1"/>
      <c r="B20" s="1"/>
      <c r="C20" s="5" t="s">
        <v>15</v>
      </c>
      <c r="D20" s="7">
        <v>25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</row>
    <row r="21" spans="1:40" x14ac:dyDescent="0.2">
      <c r="A21" s="1"/>
      <c r="B21" s="13">
        <v>0</v>
      </c>
      <c r="C21" s="5" t="s">
        <v>16</v>
      </c>
      <c r="D21" s="17">
        <f>D162</f>
        <v>0</v>
      </c>
      <c r="E21" s="1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</row>
    <row r="22" spans="1:40" x14ac:dyDescent="0.2">
      <c r="A22" s="1"/>
      <c r="B22" s="13">
        <v>0</v>
      </c>
      <c r="C22" s="5" t="s">
        <v>17</v>
      </c>
      <c r="D22" s="8">
        <v>1.6</v>
      </c>
      <c r="E22" s="16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</row>
    <row r="23" spans="1:40" x14ac:dyDescent="0.2">
      <c r="A23" s="1"/>
      <c r="B23" s="13">
        <v>0</v>
      </c>
      <c r="C23" s="5" t="s">
        <v>18</v>
      </c>
      <c r="D23" s="8">
        <v>0.3</v>
      </c>
      <c r="E23" s="16"/>
      <c r="F23" s="19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</row>
    <row r="24" spans="1:40" x14ac:dyDescent="0.2">
      <c r="A24" s="1"/>
      <c r="B24" s="1"/>
      <c r="C24" s="5" t="s">
        <v>19</v>
      </c>
      <c r="D24" s="8">
        <v>0.31</v>
      </c>
      <c r="E24" s="16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</row>
    <row r="25" spans="1:40" x14ac:dyDescent="0.2">
      <c r="A25" s="1"/>
      <c r="B25" s="20"/>
      <c r="C25" s="21"/>
      <c r="D25" s="2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</row>
    <row r="26" spans="1:40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 x14ac:dyDescent="0.2">
      <c r="A27" s="1"/>
      <c r="B27" s="1"/>
      <c r="C27" s="66" t="s">
        <v>68</v>
      </c>
      <c r="D27" s="66"/>
      <c r="E27" s="23">
        <f>IF(OR($D$11=1,$D$11=3,$D$11=6,$D$11=9,$D$11=12,$D$11=15,$D$11=18,$D$11=21,$D$11=24,$D$11=28,$D$11=32,$D$11=36),D27+1,0)</f>
        <v>1</v>
      </c>
      <c r="F27" s="23">
        <f>IF(OR(AND($D$12-E32=0),AND($D$12-E32=$D$12)),0,E27+1)</f>
        <v>2</v>
      </c>
      <c r="G27" s="23">
        <f t="shared" ref="G27:AN27" si="0">IF(OR(AND($D$12-F32=0),AND($D$12-F32=$D$12)),0,F27+1)</f>
        <v>3</v>
      </c>
      <c r="H27" s="23">
        <f t="shared" si="0"/>
        <v>0</v>
      </c>
      <c r="I27" s="23">
        <f t="shared" si="0"/>
        <v>0</v>
      </c>
      <c r="J27" s="23">
        <f t="shared" si="0"/>
        <v>0</v>
      </c>
      <c r="K27" s="23">
        <f t="shared" si="0"/>
        <v>0</v>
      </c>
      <c r="L27" s="23">
        <f t="shared" si="0"/>
        <v>0</v>
      </c>
      <c r="M27" s="23">
        <f t="shared" si="0"/>
        <v>0</v>
      </c>
      <c r="N27" s="23">
        <f t="shared" si="0"/>
        <v>0</v>
      </c>
      <c r="O27" s="23">
        <f t="shared" si="0"/>
        <v>0</v>
      </c>
      <c r="P27" s="23">
        <f t="shared" si="0"/>
        <v>0</v>
      </c>
      <c r="Q27" s="23">
        <f t="shared" si="0"/>
        <v>0</v>
      </c>
      <c r="R27" s="23">
        <f t="shared" si="0"/>
        <v>0</v>
      </c>
      <c r="S27" s="23">
        <f t="shared" si="0"/>
        <v>0</v>
      </c>
      <c r="T27" s="23">
        <f t="shared" si="0"/>
        <v>0</v>
      </c>
      <c r="U27" s="23">
        <f t="shared" si="0"/>
        <v>0</v>
      </c>
      <c r="V27" s="23">
        <f t="shared" si="0"/>
        <v>0</v>
      </c>
      <c r="W27" s="23">
        <f t="shared" si="0"/>
        <v>0</v>
      </c>
      <c r="X27" s="23">
        <f t="shared" si="0"/>
        <v>0</v>
      </c>
      <c r="Y27" s="23">
        <f t="shared" si="0"/>
        <v>0</v>
      </c>
      <c r="Z27" s="23">
        <f t="shared" si="0"/>
        <v>0</v>
      </c>
      <c r="AA27" s="23">
        <f t="shared" si="0"/>
        <v>0</v>
      </c>
      <c r="AB27" s="23">
        <f t="shared" si="0"/>
        <v>0</v>
      </c>
      <c r="AC27" s="23">
        <f t="shared" si="0"/>
        <v>0</v>
      </c>
      <c r="AD27" s="23">
        <f t="shared" si="0"/>
        <v>0</v>
      </c>
      <c r="AE27" s="23">
        <f t="shared" si="0"/>
        <v>0</v>
      </c>
      <c r="AF27" s="23">
        <f t="shared" si="0"/>
        <v>0</v>
      </c>
      <c r="AG27" s="23">
        <f t="shared" si="0"/>
        <v>0</v>
      </c>
      <c r="AH27" s="23">
        <f t="shared" si="0"/>
        <v>0</v>
      </c>
      <c r="AI27" s="23">
        <f t="shared" si="0"/>
        <v>0</v>
      </c>
      <c r="AJ27" s="23">
        <f t="shared" si="0"/>
        <v>0</v>
      </c>
      <c r="AK27" s="23">
        <f t="shared" si="0"/>
        <v>0</v>
      </c>
      <c r="AL27" s="23">
        <f t="shared" si="0"/>
        <v>0</v>
      </c>
      <c r="AM27" s="23">
        <f t="shared" si="0"/>
        <v>0</v>
      </c>
      <c r="AN27" s="23">
        <f t="shared" si="0"/>
        <v>0</v>
      </c>
    </row>
    <row r="28" spans="1:40" x14ac:dyDescent="0.2">
      <c r="A28" s="1"/>
      <c r="B28" s="1"/>
      <c r="C28" s="24" t="s">
        <v>20</v>
      </c>
      <c r="D28" s="67" t="s">
        <v>21</v>
      </c>
      <c r="E28" s="25">
        <v>44013</v>
      </c>
      <c r="F28" s="25">
        <f>E28+31</f>
        <v>44044</v>
      </c>
      <c r="G28" s="25">
        <f t="shared" ref="G28:AN28" si="1">F28+31</f>
        <v>44075</v>
      </c>
      <c r="H28" s="25">
        <f t="shared" si="1"/>
        <v>44106</v>
      </c>
      <c r="I28" s="25">
        <f t="shared" si="1"/>
        <v>44137</v>
      </c>
      <c r="J28" s="25">
        <f t="shared" si="1"/>
        <v>44168</v>
      </c>
      <c r="K28" s="25">
        <f t="shared" si="1"/>
        <v>44199</v>
      </c>
      <c r="L28" s="25">
        <f t="shared" si="1"/>
        <v>44230</v>
      </c>
      <c r="M28" s="25">
        <f t="shared" si="1"/>
        <v>44261</v>
      </c>
      <c r="N28" s="25">
        <f t="shared" si="1"/>
        <v>44292</v>
      </c>
      <c r="O28" s="25">
        <f t="shared" si="1"/>
        <v>44323</v>
      </c>
      <c r="P28" s="25">
        <f t="shared" si="1"/>
        <v>44354</v>
      </c>
      <c r="Q28" s="25">
        <f t="shared" si="1"/>
        <v>44385</v>
      </c>
      <c r="R28" s="25">
        <f t="shared" si="1"/>
        <v>44416</v>
      </c>
      <c r="S28" s="25">
        <f t="shared" si="1"/>
        <v>44447</v>
      </c>
      <c r="T28" s="25">
        <f t="shared" si="1"/>
        <v>44478</v>
      </c>
      <c r="U28" s="25">
        <f t="shared" si="1"/>
        <v>44509</v>
      </c>
      <c r="V28" s="25">
        <f t="shared" si="1"/>
        <v>44540</v>
      </c>
      <c r="W28" s="25">
        <f t="shared" si="1"/>
        <v>44571</v>
      </c>
      <c r="X28" s="25">
        <f t="shared" si="1"/>
        <v>44602</v>
      </c>
      <c r="Y28" s="25">
        <f t="shared" si="1"/>
        <v>44633</v>
      </c>
      <c r="Z28" s="25">
        <f t="shared" si="1"/>
        <v>44664</v>
      </c>
      <c r="AA28" s="25">
        <f t="shared" si="1"/>
        <v>44695</v>
      </c>
      <c r="AB28" s="25">
        <f t="shared" si="1"/>
        <v>44726</v>
      </c>
      <c r="AC28" s="25">
        <f t="shared" si="1"/>
        <v>44757</v>
      </c>
      <c r="AD28" s="25">
        <f t="shared" si="1"/>
        <v>44788</v>
      </c>
      <c r="AE28" s="25">
        <f t="shared" si="1"/>
        <v>44819</v>
      </c>
      <c r="AF28" s="25">
        <f t="shared" si="1"/>
        <v>44850</v>
      </c>
      <c r="AG28" s="25">
        <f t="shared" si="1"/>
        <v>44881</v>
      </c>
      <c r="AH28" s="25">
        <f t="shared" si="1"/>
        <v>44912</v>
      </c>
      <c r="AI28" s="25">
        <f t="shared" si="1"/>
        <v>44943</v>
      </c>
      <c r="AJ28" s="25">
        <f t="shared" si="1"/>
        <v>44974</v>
      </c>
      <c r="AK28" s="25">
        <f t="shared" si="1"/>
        <v>45005</v>
      </c>
      <c r="AL28" s="25">
        <f t="shared" si="1"/>
        <v>45036</v>
      </c>
      <c r="AM28" s="25">
        <f t="shared" si="1"/>
        <v>45067</v>
      </c>
      <c r="AN28" s="25">
        <f t="shared" si="1"/>
        <v>45098</v>
      </c>
    </row>
    <row r="29" spans="1:40" x14ac:dyDescent="0.2">
      <c r="A29" s="1"/>
      <c r="B29" s="1"/>
      <c r="C29" s="26" t="s">
        <v>22</v>
      </c>
      <c r="D29" s="67"/>
      <c r="E29" s="27">
        <f>E30+E31</f>
        <v>39</v>
      </c>
      <c r="F29" s="27">
        <f t="shared" ref="F29:AN29" si="2">F30+F31</f>
        <v>39</v>
      </c>
      <c r="G29" s="27">
        <f t="shared" si="2"/>
        <v>39</v>
      </c>
      <c r="H29" s="27">
        <f t="shared" si="2"/>
        <v>0</v>
      </c>
      <c r="I29" s="27">
        <f t="shared" si="2"/>
        <v>0</v>
      </c>
      <c r="J29" s="27">
        <f t="shared" si="2"/>
        <v>0</v>
      </c>
      <c r="K29" s="27">
        <f t="shared" si="2"/>
        <v>0</v>
      </c>
      <c r="L29" s="27">
        <f t="shared" si="2"/>
        <v>0</v>
      </c>
      <c r="M29" s="27">
        <f t="shared" si="2"/>
        <v>0</v>
      </c>
      <c r="N29" s="27">
        <f t="shared" si="2"/>
        <v>0</v>
      </c>
      <c r="O29" s="27">
        <f t="shared" si="2"/>
        <v>0</v>
      </c>
      <c r="P29" s="27">
        <f t="shared" si="2"/>
        <v>0</v>
      </c>
      <c r="Q29" s="27">
        <f t="shared" si="2"/>
        <v>0</v>
      </c>
      <c r="R29" s="27">
        <f t="shared" si="2"/>
        <v>0</v>
      </c>
      <c r="S29" s="27">
        <f t="shared" si="2"/>
        <v>0</v>
      </c>
      <c r="T29" s="27">
        <f t="shared" si="2"/>
        <v>0</v>
      </c>
      <c r="U29" s="27">
        <f t="shared" si="2"/>
        <v>0</v>
      </c>
      <c r="V29" s="27">
        <f t="shared" si="2"/>
        <v>0</v>
      </c>
      <c r="W29" s="27">
        <f t="shared" si="2"/>
        <v>0</v>
      </c>
      <c r="X29" s="27">
        <f t="shared" si="2"/>
        <v>0</v>
      </c>
      <c r="Y29" s="27">
        <f t="shared" si="2"/>
        <v>0</v>
      </c>
      <c r="Z29" s="27">
        <f t="shared" si="2"/>
        <v>0</v>
      </c>
      <c r="AA29" s="27">
        <f t="shared" si="2"/>
        <v>0</v>
      </c>
      <c r="AB29" s="27">
        <f t="shared" si="2"/>
        <v>0</v>
      </c>
      <c r="AC29" s="27">
        <f t="shared" si="2"/>
        <v>0</v>
      </c>
      <c r="AD29" s="27">
        <f t="shared" si="2"/>
        <v>0</v>
      </c>
      <c r="AE29" s="27">
        <f t="shared" si="2"/>
        <v>0</v>
      </c>
      <c r="AF29" s="27">
        <f t="shared" si="2"/>
        <v>0</v>
      </c>
      <c r="AG29" s="27">
        <f t="shared" si="2"/>
        <v>0</v>
      </c>
      <c r="AH29" s="27">
        <f t="shared" si="2"/>
        <v>0</v>
      </c>
      <c r="AI29" s="27">
        <f t="shared" si="2"/>
        <v>0</v>
      </c>
      <c r="AJ29" s="27">
        <f t="shared" si="2"/>
        <v>0</v>
      </c>
      <c r="AK29" s="27">
        <f t="shared" si="2"/>
        <v>0</v>
      </c>
      <c r="AL29" s="27">
        <f t="shared" si="2"/>
        <v>0</v>
      </c>
      <c r="AM29" s="27">
        <f t="shared" si="2"/>
        <v>0</v>
      </c>
      <c r="AN29" s="27">
        <f t="shared" si="2"/>
        <v>0</v>
      </c>
    </row>
    <row r="30" spans="1:40" x14ac:dyDescent="0.2">
      <c r="A30" s="1"/>
      <c r="B30" s="1"/>
      <c r="C30" s="28" t="s">
        <v>23</v>
      </c>
      <c r="D30" s="8">
        <f>D14</f>
        <v>1.5</v>
      </c>
      <c r="E30" s="29">
        <f>IF(E27&gt;0,($D$14*$D$13),IF(E27=0,0))</f>
        <v>39</v>
      </c>
      <c r="F30" s="29">
        <f t="shared" ref="F30:AN30" si="3">IF(F27&gt;0,($D$14*$D$13),IF(F27=0,0))</f>
        <v>39</v>
      </c>
      <c r="G30" s="29">
        <f t="shared" si="3"/>
        <v>39</v>
      </c>
      <c r="H30" s="29">
        <f t="shared" si="3"/>
        <v>0</v>
      </c>
      <c r="I30" s="29">
        <f t="shared" si="3"/>
        <v>0</v>
      </c>
      <c r="J30" s="29">
        <f t="shared" si="3"/>
        <v>0</v>
      </c>
      <c r="K30" s="29">
        <f t="shared" si="3"/>
        <v>0</v>
      </c>
      <c r="L30" s="29">
        <f t="shared" si="3"/>
        <v>0</v>
      </c>
      <c r="M30" s="29">
        <f t="shared" si="3"/>
        <v>0</v>
      </c>
      <c r="N30" s="29">
        <f t="shared" si="3"/>
        <v>0</v>
      </c>
      <c r="O30" s="29">
        <f t="shared" si="3"/>
        <v>0</v>
      </c>
      <c r="P30" s="29">
        <f t="shared" si="3"/>
        <v>0</v>
      </c>
      <c r="Q30" s="29">
        <f t="shared" si="3"/>
        <v>0</v>
      </c>
      <c r="R30" s="29">
        <f t="shared" si="3"/>
        <v>0</v>
      </c>
      <c r="S30" s="29">
        <f t="shared" si="3"/>
        <v>0</v>
      </c>
      <c r="T30" s="29">
        <f t="shared" si="3"/>
        <v>0</v>
      </c>
      <c r="U30" s="29">
        <f t="shared" si="3"/>
        <v>0</v>
      </c>
      <c r="V30" s="29">
        <f t="shared" si="3"/>
        <v>0</v>
      </c>
      <c r="W30" s="29">
        <f t="shared" si="3"/>
        <v>0</v>
      </c>
      <c r="X30" s="29">
        <f t="shared" si="3"/>
        <v>0</v>
      </c>
      <c r="Y30" s="29">
        <f t="shared" si="3"/>
        <v>0</v>
      </c>
      <c r="Z30" s="29">
        <f t="shared" si="3"/>
        <v>0</v>
      </c>
      <c r="AA30" s="29">
        <f t="shared" si="3"/>
        <v>0</v>
      </c>
      <c r="AB30" s="29">
        <f t="shared" si="3"/>
        <v>0</v>
      </c>
      <c r="AC30" s="29">
        <f t="shared" si="3"/>
        <v>0</v>
      </c>
      <c r="AD30" s="29">
        <f t="shared" si="3"/>
        <v>0</v>
      </c>
      <c r="AE30" s="29">
        <f t="shared" si="3"/>
        <v>0</v>
      </c>
      <c r="AF30" s="29">
        <f t="shared" si="3"/>
        <v>0</v>
      </c>
      <c r="AG30" s="29">
        <f t="shared" si="3"/>
        <v>0</v>
      </c>
      <c r="AH30" s="29">
        <f t="shared" si="3"/>
        <v>0</v>
      </c>
      <c r="AI30" s="29">
        <f t="shared" si="3"/>
        <v>0</v>
      </c>
      <c r="AJ30" s="29">
        <f t="shared" si="3"/>
        <v>0</v>
      </c>
      <c r="AK30" s="29">
        <f t="shared" si="3"/>
        <v>0</v>
      </c>
      <c r="AL30" s="29">
        <f t="shared" si="3"/>
        <v>0</v>
      </c>
      <c r="AM30" s="29">
        <f t="shared" si="3"/>
        <v>0</v>
      </c>
      <c r="AN30" s="29">
        <f t="shared" si="3"/>
        <v>0</v>
      </c>
    </row>
    <row r="31" spans="1:40" x14ac:dyDescent="0.2">
      <c r="A31" s="1"/>
      <c r="B31" s="1"/>
      <c r="C31" s="28" t="s">
        <v>24</v>
      </c>
      <c r="D31" s="74">
        <f>D15</f>
        <v>0</v>
      </c>
      <c r="E31" s="29">
        <f>IF(E27&gt;0,($D$15*$D$13),IF(E27=0,0))</f>
        <v>0</v>
      </c>
      <c r="F31" s="29">
        <f t="shared" ref="F31:AN31" si="4">IF(F27&gt;0,($D$15*$D$13),IF(F27=0,0))</f>
        <v>0</v>
      </c>
      <c r="G31" s="29">
        <f t="shared" si="4"/>
        <v>0</v>
      </c>
      <c r="H31" s="29">
        <f t="shared" si="4"/>
        <v>0</v>
      </c>
      <c r="I31" s="29">
        <f t="shared" si="4"/>
        <v>0</v>
      </c>
      <c r="J31" s="29">
        <f t="shared" si="4"/>
        <v>0</v>
      </c>
      <c r="K31" s="29">
        <f t="shared" si="4"/>
        <v>0</v>
      </c>
      <c r="L31" s="29">
        <f t="shared" si="4"/>
        <v>0</v>
      </c>
      <c r="M31" s="29">
        <f t="shared" si="4"/>
        <v>0</v>
      </c>
      <c r="N31" s="29">
        <f t="shared" si="4"/>
        <v>0</v>
      </c>
      <c r="O31" s="29">
        <f t="shared" si="4"/>
        <v>0</v>
      </c>
      <c r="P31" s="29">
        <f t="shared" si="4"/>
        <v>0</v>
      </c>
      <c r="Q31" s="29">
        <f t="shared" si="4"/>
        <v>0</v>
      </c>
      <c r="R31" s="29">
        <f t="shared" si="4"/>
        <v>0</v>
      </c>
      <c r="S31" s="29">
        <f t="shared" si="4"/>
        <v>0</v>
      </c>
      <c r="T31" s="29">
        <f t="shared" si="4"/>
        <v>0</v>
      </c>
      <c r="U31" s="29">
        <f t="shared" si="4"/>
        <v>0</v>
      </c>
      <c r="V31" s="29">
        <f t="shared" si="4"/>
        <v>0</v>
      </c>
      <c r="W31" s="29">
        <f t="shared" si="4"/>
        <v>0</v>
      </c>
      <c r="X31" s="29">
        <f t="shared" si="4"/>
        <v>0</v>
      </c>
      <c r="Y31" s="29">
        <f t="shared" si="4"/>
        <v>0</v>
      </c>
      <c r="Z31" s="29">
        <f t="shared" si="4"/>
        <v>0</v>
      </c>
      <c r="AA31" s="29">
        <f t="shared" si="4"/>
        <v>0</v>
      </c>
      <c r="AB31" s="29">
        <f t="shared" si="4"/>
        <v>0</v>
      </c>
      <c r="AC31" s="29">
        <f t="shared" si="4"/>
        <v>0</v>
      </c>
      <c r="AD31" s="29">
        <f t="shared" si="4"/>
        <v>0</v>
      </c>
      <c r="AE31" s="29">
        <f t="shared" si="4"/>
        <v>0</v>
      </c>
      <c r="AF31" s="29">
        <f t="shared" si="4"/>
        <v>0</v>
      </c>
      <c r="AG31" s="29">
        <f t="shared" si="4"/>
        <v>0</v>
      </c>
      <c r="AH31" s="29">
        <f t="shared" si="4"/>
        <v>0</v>
      </c>
      <c r="AI31" s="29">
        <f t="shared" si="4"/>
        <v>0</v>
      </c>
      <c r="AJ31" s="29">
        <f t="shared" si="4"/>
        <v>0</v>
      </c>
      <c r="AK31" s="29">
        <f t="shared" si="4"/>
        <v>0</v>
      </c>
      <c r="AL31" s="29">
        <f t="shared" si="4"/>
        <v>0</v>
      </c>
      <c r="AM31" s="29">
        <f t="shared" si="4"/>
        <v>0</v>
      </c>
      <c r="AN31" s="29">
        <f t="shared" si="4"/>
        <v>0</v>
      </c>
    </row>
    <row r="32" spans="1:40" x14ac:dyDescent="0.2">
      <c r="A32" s="1"/>
      <c r="B32" s="1"/>
      <c r="C32" s="30" t="s">
        <v>25</v>
      </c>
      <c r="D32" s="31">
        <f>D30+D31</f>
        <v>1.5</v>
      </c>
      <c r="E32" s="32">
        <f>IF(E27&gt;0,$D$13*E27,0)</f>
        <v>26</v>
      </c>
      <c r="F32" s="32">
        <f>IF(F27&gt;0,$D$13*F27,0)</f>
        <v>52</v>
      </c>
      <c r="G32" s="32">
        <f>IF(G27&gt;0,$D$13*G27,0)</f>
        <v>78</v>
      </c>
      <c r="H32" s="32">
        <f>IF(H27&gt;0,$D$13*H27,0)</f>
        <v>0</v>
      </c>
      <c r="I32" s="32">
        <f t="shared" ref="I32:AN32" si="5">IF(I27&gt;0,$D$13*I27,0)</f>
        <v>0</v>
      </c>
      <c r="J32" s="32">
        <f t="shared" si="5"/>
        <v>0</v>
      </c>
      <c r="K32" s="32">
        <f t="shared" si="5"/>
        <v>0</v>
      </c>
      <c r="L32" s="32">
        <f t="shared" si="5"/>
        <v>0</v>
      </c>
      <c r="M32" s="32">
        <f t="shared" si="5"/>
        <v>0</v>
      </c>
      <c r="N32" s="32">
        <f t="shared" si="5"/>
        <v>0</v>
      </c>
      <c r="O32" s="32">
        <f t="shared" si="5"/>
        <v>0</v>
      </c>
      <c r="P32" s="32">
        <f t="shared" si="5"/>
        <v>0</v>
      </c>
      <c r="Q32" s="32">
        <f t="shared" si="5"/>
        <v>0</v>
      </c>
      <c r="R32" s="32">
        <f t="shared" si="5"/>
        <v>0</v>
      </c>
      <c r="S32" s="32">
        <f t="shared" si="5"/>
        <v>0</v>
      </c>
      <c r="T32" s="32">
        <f t="shared" si="5"/>
        <v>0</v>
      </c>
      <c r="U32" s="32">
        <f t="shared" si="5"/>
        <v>0</v>
      </c>
      <c r="V32" s="32">
        <f t="shared" si="5"/>
        <v>0</v>
      </c>
      <c r="W32" s="32">
        <f t="shared" si="5"/>
        <v>0</v>
      </c>
      <c r="X32" s="32">
        <f t="shared" si="5"/>
        <v>0</v>
      </c>
      <c r="Y32" s="32">
        <f t="shared" si="5"/>
        <v>0</v>
      </c>
      <c r="Z32" s="32">
        <f t="shared" si="5"/>
        <v>0</v>
      </c>
      <c r="AA32" s="32">
        <f t="shared" si="5"/>
        <v>0</v>
      </c>
      <c r="AB32" s="32">
        <f t="shared" si="5"/>
        <v>0</v>
      </c>
      <c r="AC32" s="32">
        <f t="shared" si="5"/>
        <v>0</v>
      </c>
      <c r="AD32" s="32">
        <f t="shared" si="5"/>
        <v>0</v>
      </c>
      <c r="AE32" s="32">
        <f t="shared" si="5"/>
        <v>0</v>
      </c>
      <c r="AF32" s="32">
        <f t="shared" si="5"/>
        <v>0</v>
      </c>
      <c r="AG32" s="32">
        <f t="shared" si="5"/>
        <v>0</v>
      </c>
      <c r="AH32" s="32">
        <f t="shared" si="5"/>
        <v>0</v>
      </c>
      <c r="AI32" s="32">
        <f t="shared" si="5"/>
        <v>0</v>
      </c>
      <c r="AJ32" s="32">
        <f t="shared" si="5"/>
        <v>0</v>
      </c>
      <c r="AK32" s="32">
        <f t="shared" si="5"/>
        <v>0</v>
      </c>
      <c r="AL32" s="32">
        <f t="shared" si="5"/>
        <v>0</v>
      </c>
      <c r="AM32" s="32">
        <f t="shared" si="5"/>
        <v>0</v>
      </c>
      <c r="AN32" s="32">
        <f t="shared" si="5"/>
        <v>0</v>
      </c>
    </row>
    <row r="33" spans="1:40" x14ac:dyDescent="0.2">
      <c r="A33" s="1"/>
      <c r="B33" s="1"/>
      <c r="C33" s="1"/>
      <c r="D33" s="1"/>
      <c r="E33" s="3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</row>
    <row r="34" spans="1:4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</row>
    <row r="35" spans="1:40" x14ac:dyDescent="0.2">
      <c r="A35" s="1"/>
      <c r="B35" s="1"/>
      <c r="C35" s="66" t="s">
        <v>69</v>
      </c>
      <c r="D35" s="66"/>
      <c r="E35" s="34">
        <f>D8</f>
        <v>180</v>
      </c>
      <c r="F35" s="34">
        <f>(E35-E32)+D20</f>
        <v>179</v>
      </c>
      <c r="G35" s="34">
        <f>F35-E32</f>
        <v>153</v>
      </c>
      <c r="H35" s="34">
        <f>G35-E32</f>
        <v>127</v>
      </c>
      <c r="I35" s="34">
        <f>H35</f>
        <v>127</v>
      </c>
      <c r="J35" s="34">
        <f t="shared" ref="J35:AN35" si="6">I35</f>
        <v>127</v>
      </c>
      <c r="K35" s="34">
        <f t="shared" si="6"/>
        <v>127</v>
      </c>
      <c r="L35" s="34">
        <f t="shared" si="6"/>
        <v>127</v>
      </c>
      <c r="M35" s="34">
        <f t="shared" si="6"/>
        <v>127</v>
      </c>
      <c r="N35" s="34">
        <f t="shared" si="6"/>
        <v>127</v>
      </c>
      <c r="O35" s="34">
        <f t="shared" si="6"/>
        <v>127</v>
      </c>
      <c r="P35" s="34">
        <f t="shared" si="6"/>
        <v>127</v>
      </c>
      <c r="Q35" s="34">
        <f t="shared" si="6"/>
        <v>127</v>
      </c>
      <c r="R35" s="34">
        <f t="shared" si="6"/>
        <v>127</v>
      </c>
      <c r="S35" s="34">
        <f t="shared" si="6"/>
        <v>127</v>
      </c>
      <c r="T35" s="34">
        <f t="shared" si="6"/>
        <v>127</v>
      </c>
      <c r="U35" s="34">
        <f t="shared" si="6"/>
        <v>127</v>
      </c>
      <c r="V35" s="34">
        <f t="shared" si="6"/>
        <v>127</v>
      </c>
      <c r="W35" s="34">
        <f t="shared" si="6"/>
        <v>127</v>
      </c>
      <c r="X35" s="34">
        <f t="shared" si="6"/>
        <v>127</v>
      </c>
      <c r="Y35" s="34">
        <f t="shared" si="6"/>
        <v>127</v>
      </c>
      <c r="Z35" s="34">
        <f t="shared" si="6"/>
        <v>127</v>
      </c>
      <c r="AA35" s="34">
        <f t="shared" si="6"/>
        <v>127</v>
      </c>
      <c r="AB35" s="34">
        <f t="shared" si="6"/>
        <v>127</v>
      </c>
      <c r="AC35" s="34">
        <f t="shared" si="6"/>
        <v>127</v>
      </c>
      <c r="AD35" s="34">
        <f t="shared" si="6"/>
        <v>127</v>
      </c>
      <c r="AE35" s="34">
        <f t="shared" si="6"/>
        <v>127</v>
      </c>
      <c r="AF35" s="34">
        <f t="shared" si="6"/>
        <v>127</v>
      </c>
      <c r="AG35" s="34">
        <f t="shared" si="6"/>
        <v>127</v>
      </c>
      <c r="AH35" s="34">
        <f t="shared" si="6"/>
        <v>127</v>
      </c>
      <c r="AI35" s="34">
        <f t="shared" si="6"/>
        <v>127</v>
      </c>
      <c r="AJ35" s="34">
        <f t="shared" si="6"/>
        <v>127</v>
      </c>
      <c r="AK35" s="34">
        <f t="shared" si="6"/>
        <v>127</v>
      </c>
      <c r="AL35" s="34">
        <f t="shared" si="6"/>
        <v>127</v>
      </c>
      <c r="AM35" s="34">
        <f t="shared" si="6"/>
        <v>127</v>
      </c>
      <c r="AN35" s="34">
        <f t="shared" si="6"/>
        <v>127</v>
      </c>
    </row>
    <row r="36" spans="1:40" x14ac:dyDescent="0.2">
      <c r="A36" s="1"/>
      <c r="B36" s="1"/>
      <c r="C36" s="24" t="s">
        <v>26</v>
      </c>
      <c r="D36" s="67" t="s">
        <v>21</v>
      </c>
      <c r="E36" s="25">
        <v>44013</v>
      </c>
      <c r="F36" s="25">
        <f>E36+31</f>
        <v>44044</v>
      </c>
      <c r="G36" s="25">
        <f t="shared" ref="G36:AN36" si="7">F36+31</f>
        <v>44075</v>
      </c>
      <c r="H36" s="25">
        <f t="shared" si="7"/>
        <v>44106</v>
      </c>
      <c r="I36" s="25">
        <f t="shared" si="7"/>
        <v>44137</v>
      </c>
      <c r="J36" s="25">
        <f t="shared" si="7"/>
        <v>44168</v>
      </c>
      <c r="K36" s="25">
        <f t="shared" si="7"/>
        <v>44199</v>
      </c>
      <c r="L36" s="25">
        <f t="shared" si="7"/>
        <v>44230</v>
      </c>
      <c r="M36" s="25">
        <f t="shared" si="7"/>
        <v>44261</v>
      </c>
      <c r="N36" s="25">
        <f t="shared" si="7"/>
        <v>44292</v>
      </c>
      <c r="O36" s="25">
        <f t="shared" si="7"/>
        <v>44323</v>
      </c>
      <c r="P36" s="25">
        <f t="shared" si="7"/>
        <v>44354</v>
      </c>
      <c r="Q36" s="25">
        <f t="shared" si="7"/>
        <v>44385</v>
      </c>
      <c r="R36" s="25">
        <f t="shared" si="7"/>
        <v>44416</v>
      </c>
      <c r="S36" s="25">
        <f t="shared" si="7"/>
        <v>44447</v>
      </c>
      <c r="T36" s="25">
        <f t="shared" si="7"/>
        <v>44478</v>
      </c>
      <c r="U36" s="25">
        <f t="shared" si="7"/>
        <v>44509</v>
      </c>
      <c r="V36" s="25">
        <f t="shared" si="7"/>
        <v>44540</v>
      </c>
      <c r="W36" s="25">
        <f t="shared" si="7"/>
        <v>44571</v>
      </c>
      <c r="X36" s="25">
        <f t="shared" si="7"/>
        <v>44602</v>
      </c>
      <c r="Y36" s="25">
        <f t="shared" si="7"/>
        <v>44633</v>
      </c>
      <c r="Z36" s="25">
        <f t="shared" si="7"/>
        <v>44664</v>
      </c>
      <c r="AA36" s="25">
        <f t="shared" si="7"/>
        <v>44695</v>
      </c>
      <c r="AB36" s="25">
        <f t="shared" si="7"/>
        <v>44726</v>
      </c>
      <c r="AC36" s="25">
        <f t="shared" si="7"/>
        <v>44757</v>
      </c>
      <c r="AD36" s="25">
        <f t="shared" si="7"/>
        <v>44788</v>
      </c>
      <c r="AE36" s="25">
        <f t="shared" si="7"/>
        <v>44819</v>
      </c>
      <c r="AF36" s="25">
        <f t="shared" si="7"/>
        <v>44850</v>
      </c>
      <c r="AG36" s="25">
        <f t="shared" si="7"/>
        <v>44881</v>
      </c>
      <c r="AH36" s="25">
        <f t="shared" si="7"/>
        <v>44912</v>
      </c>
      <c r="AI36" s="25">
        <f t="shared" si="7"/>
        <v>44943</v>
      </c>
      <c r="AJ36" s="25">
        <f t="shared" si="7"/>
        <v>44974</v>
      </c>
      <c r="AK36" s="25">
        <f t="shared" si="7"/>
        <v>45005</v>
      </c>
      <c r="AL36" s="25">
        <f t="shared" si="7"/>
        <v>45036</v>
      </c>
      <c r="AM36" s="25">
        <f t="shared" si="7"/>
        <v>45067</v>
      </c>
      <c r="AN36" s="25">
        <f t="shared" si="7"/>
        <v>45098</v>
      </c>
    </row>
    <row r="37" spans="1:40" x14ac:dyDescent="0.2">
      <c r="A37" s="1"/>
      <c r="B37" s="1"/>
      <c r="C37" s="26" t="s">
        <v>27</v>
      </c>
      <c r="D37" s="67"/>
      <c r="E37" s="27">
        <f>IF($B$17=0%,E38+E40,E39+E40)</f>
        <v>73.8</v>
      </c>
      <c r="F37" s="27">
        <f>IF($B$17=0%,F38+F40,F39+F40)</f>
        <v>73.39</v>
      </c>
      <c r="G37" s="27">
        <f t="shared" ref="G37:AN37" si="8">IF($B$17=0%,G38+G40,G39+G40)</f>
        <v>62.73</v>
      </c>
      <c r="H37" s="27">
        <f t="shared" si="8"/>
        <v>52.07</v>
      </c>
      <c r="I37" s="27">
        <f t="shared" si="8"/>
        <v>52.07</v>
      </c>
      <c r="J37" s="27">
        <f t="shared" si="8"/>
        <v>52.07</v>
      </c>
      <c r="K37" s="27">
        <f t="shared" si="8"/>
        <v>52.07</v>
      </c>
      <c r="L37" s="27">
        <f t="shared" si="8"/>
        <v>52.07</v>
      </c>
      <c r="M37" s="27">
        <f t="shared" si="8"/>
        <v>52.07</v>
      </c>
      <c r="N37" s="27">
        <f t="shared" si="8"/>
        <v>52.07</v>
      </c>
      <c r="O37" s="27">
        <f t="shared" si="8"/>
        <v>52.07</v>
      </c>
      <c r="P37" s="27">
        <f t="shared" si="8"/>
        <v>52.07</v>
      </c>
      <c r="Q37" s="27">
        <f t="shared" si="8"/>
        <v>52.07</v>
      </c>
      <c r="R37" s="27">
        <f t="shared" si="8"/>
        <v>52.07</v>
      </c>
      <c r="S37" s="27">
        <f t="shared" si="8"/>
        <v>52.07</v>
      </c>
      <c r="T37" s="27">
        <f t="shared" si="8"/>
        <v>52.07</v>
      </c>
      <c r="U37" s="27">
        <f t="shared" si="8"/>
        <v>52.07</v>
      </c>
      <c r="V37" s="27">
        <f t="shared" si="8"/>
        <v>52.07</v>
      </c>
      <c r="W37" s="27">
        <f t="shared" si="8"/>
        <v>52.07</v>
      </c>
      <c r="X37" s="27">
        <f t="shared" si="8"/>
        <v>52.07</v>
      </c>
      <c r="Y37" s="27">
        <f t="shared" si="8"/>
        <v>52.07</v>
      </c>
      <c r="Z37" s="27">
        <f t="shared" si="8"/>
        <v>52.07</v>
      </c>
      <c r="AA37" s="27">
        <f t="shared" si="8"/>
        <v>52.07</v>
      </c>
      <c r="AB37" s="27">
        <f t="shared" si="8"/>
        <v>52.07</v>
      </c>
      <c r="AC37" s="27">
        <f t="shared" si="8"/>
        <v>52.07</v>
      </c>
      <c r="AD37" s="27">
        <f t="shared" si="8"/>
        <v>52.07</v>
      </c>
      <c r="AE37" s="27">
        <f t="shared" si="8"/>
        <v>52.07</v>
      </c>
      <c r="AF37" s="27">
        <f t="shared" si="8"/>
        <v>52.07</v>
      </c>
      <c r="AG37" s="27">
        <f t="shared" si="8"/>
        <v>52.07</v>
      </c>
      <c r="AH37" s="27">
        <f t="shared" si="8"/>
        <v>52.07</v>
      </c>
      <c r="AI37" s="27">
        <f t="shared" si="8"/>
        <v>52.07</v>
      </c>
      <c r="AJ37" s="27">
        <f t="shared" si="8"/>
        <v>52.07</v>
      </c>
      <c r="AK37" s="27">
        <f t="shared" si="8"/>
        <v>52.07</v>
      </c>
      <c r="AL37" s="27">
        <f t="shared" si="8"/>
        <v>52.07</v>
      </c>
      <c r="AM37" s="27">
        <f t="shared" si="8"/>
        <v>52.07</v>
      </c>
      <c r="AN37" s="27">
        <f t="shared" si="8"/>
        <v>52.07</v>
      </c>
    </row>
    <row r="38" spans="1:40" x14ac:dyDescent="0.2">
      <c r="A38" s="1"/>
      <c r="B38" s="1"/>
      <c r="C38" s="28" t="s">
        <v>28</v>
      </c>
      <c r="D38" s="9">
        <f>$D$16</f>
        <v>0.41</v>
      </c>
      <c r="E38" s="35">
        <f>IF(E35&gt;0,($D$16*E35),IF(E35=0,0))</f>
        <v>73.8</v>
      </c>
      <c r="F38" s="35">
        <f>IF(F35&gt;0,($D$16*F35),IF(F35=0,0))</f>
        <v>73.39</v>
      </c>
      <c r="G38" s="35">
        <f t="shared" ref="G38:AN38" si="9">IF(G35&gt;0,($D$16*G35),IF(G35=0,0))</f>
        <v>62.73</v>
      </c>
      <c r="H38" s="35">
        <f t="shared" si="9"/>
        <v>52.07</v>
      </c>
      <c r="I38" s="35">
        <f t="shared" si="9"/>
        <v>52.07</v>
      </c>
      <c r="J38" s="35">
        <f t="shared" si="9"/>
        <v>52.07</v>
      </c>
      <c r="K38" s="35">
        <f t="shared" si="9"/>
        <v>52.07</v>
      </c>
      <c r="L38" s="35">
        <f t="shared" si="9"/>
        <v>52.07</v>
      </c>
      <c r="M38" s="35">
        <f t="shared" si="9"/>
        <v>52.07</v>
      </c>
      <c r="N38" s="35">
        <f t="shared" si="9"/>
        <v>52.07</v>
      </c>
      <c r="O38" s="35">
        <f t="shared" si="9"/>
        <v>52.07</v>
      </c>
      <c r="P38" s="35">
        <f t="shared" si="9"/>
        <v>52.07</v>
      </c>
      <c r="Q38" s="35">
        <f t="shared" si="9"/>
        <v>52.07</v>
      </c>
      <c r="R38" s="35">
        <f t="shared" si="9"/>
        <v>52.07</v>
      </c>
      <c r="S38" s="35">
        <f t="shared" si="9"/>
        <v>52.07</v>
      </c>
      <c r="T38" s="35">
        <f t="shared" si="9"/>
        <v>52.07</v>
      </c>
      <c r="U38" s="35">
        <f t="shared" si="9"/>
        <v>52.07</v>
      </c>
      <c r="V38" s="35">
        <f t="shared" si="9"/>
        <v>52.07</v>
      </c>
      <c r="W38" s="35">
        <f t="shared" si="9"/>
        <v>52.07</v>
      </c>
      <c r="X38" s="35">
        <f t="shared" si="9"/>
        <v>52.07</v>
      </c>
      <c r="Y38" s="35">
        <f t="shared" si="9"/>
        <v>52.07</v>
      </c>
      <c r="Z38" s="35">
        <f t="shared" si="9"/>
        <v>52.07</v>
      </c>
      <c r="AA38" s="35">
        <f t="shared" si="9"/>
        <v>52.07</v>
      </c>
      <c r="AB38" s="35">
        <f t="shared" si="9"/>
        <v>52.07</v>
      </c>
      <c r="AC38" s="35">
        <f t="shared" si="9"/>
        <v>52.07</v>
      </c>
      <c r="AD38" s="35">
        <f t="shared" si="9"/>
        <v>52.07</v>
      </c>
      <c r="AE38" s="35">
        <f t="shared" si="9"/>
        <v>52.07</v>
      </c>
      <c r="AF38" s="35">
        <f t="shared" si="9"/>
        <v>52.07</v>
      </c>
      <c r="AG38" s="35">
        <f t="shared" si="9"/>
        <v>52.07</v>
      </c>
      <c r="AH38" s="35">
        <f t="shared" si="9"/>
        <v>52.07</v>
      </c>
      <c r="AI38" s="35">
        <f t="shared" si="9"/>
        <v>52.07</v>
      </c>
      <c r="AJ38" s="35">
        <f t="shared" si="9"/>
        <v>52.07</v>
      </c>
      <c r="AK38" s="35">
        <f t="shared" si="9"/>
        <v>52.07</v>
      </c>
      <c r="AL38" s="35">
        <f t="shared" si="9"/>
        <v>52.07</v>
      </c>
      <c r="AM38" s="35">
        <f t="shared" si="9"/>
        <v>52.07</v>
      </c>
      <c r="AN38" s="35">
        <f t="shared" si="9"/>
        <v>52.07</v>
      </c>
    </row>
    <row r="39" spans="1:40" x14ac:dyDescent="0.2">
      <c r="A39" s="1"/>
      <c r="B39" s="1"/>
      <c r="C39" s="28" t="s">
        <v>29</v>
      </c>
      <c r="D39" s="12">
        <f>$D$17</f>
        <v>0.41</v>
      </c>
      <c r="E39" s="35">
        <f>IF(E35&gt;0,($D$17*E35),IF(E35=0,0))</f>
        <v>73.8</v>
      </c>
      <c r="F39" s="35">
        <f t="shared" ref="F39:AN39" si="10">IF(F35&gt;0,($D$17*F35),IF(F35=0,0))</f>
        <v>73.39</v>
      </c>
      <c r="G39" s="35">
        <f t="shared" si="10"/>
        <v>62.73</v>
      </c>
      <c r="H39" s="35">
        <f t="shared" si="10"/>
        <v>52.07</v>
      </c>
      <c r="I39" s="35">
        <f t="shared" si="10"/>
        <v>52.07</v>
      </c>
      <c r="J39" s="35">
        <f t="shared" si="10"/>
        <v>52.07</v>
      </c>
      <c r="K39" s="35">
        <f t="shared" si="10"/>
        <v>52.07</v>
      </c>
      <c r="L39" s="35">
        <f t="shared" si="10"/>
        <v>52.07</v>
      </c>
      <c r="M39" s="35">
        <f t="shared" si="10"/>
        <v>52.07</v>
      </c>
      <c r="N39" s="35">
        <f t="shared" si="10"/>
        <v>52.07</v>
      </c>
      <c r="O39" s="35">
        <f t="shared" si="10"/>
        <v>52.07</v>
      </c>
      <c r="P39" s="35">
        <f t="shared" si="10"/>
        <v>52.07</v>
      </c>
      <c r="Q39" s="35">
        <f t="shared" si="10"/>
        <v>52.07</v>
      </c>
      <c r="R39" s="35">
        <f t="shared" si="10"/>
        <v>52.07</v>
      </c>
      <c r="S39" s="35">
        <f t="shared" si="10"/>
        <v>52.07</v>
      </c>
      <c r="T39" s="35">
        <f t="shared" si="10"/>
        <v>52.07</v>
      </c>
      <c r="U39" s="35">
        <f t="shared" si="10"/>
        <v>52.07</v>
      </c>
      <c r="V39" s="35">
        <f t="shared" si="10"/>
        <v>52.07</v>
      </c>
      <c r="W39" s="35">
        <f t="shared" si="10"/>
        <v>52.07</v>
      </c>
      <c r="X39" s="35">
        <f t="shared" si="10"/>
        <v>52.07</v>
      </c>
      <c r="Y39" s="35">
        <f t="shared" si="10"/>
        <v>52.07</v>
      </c>
      <c r="Z39" s="35">
        <f t="shared" si="10"/>
        <v>52.07</v>
      </c>
      <c r="AA39" s="35">
        <f t="shared" si="10"/>
        <v>52.07</v>
      </c>
      <c r="AB39" s="35">
        <f t="shared" si="10"/>
        <v>52.07</v>
      </c>
      <c r="AC39" s="35">
        <f t="shared" si="10"/>
        <v>52.07</v>
      </c>
      <c r="AD39" s="35">
        <f t="shared" si="10"/>
        <v>52.07</v>
      </c>
      <c r="AE39" s="35">
        <f t="shared" si="10"/>
        <v>52.07</v>
      </c>
      <c r="AF39" s="35">
        <f t="shared" si="10"/>
        <v>52.07</v>
      </c>
      <c r="AG39" s="35">
        <f t="shared" si="10"/>
        <v>52.07</v>
      </c>
      <c r="AH39" s="35">
        <f t="shared" si="10"/>
        <v>52.07</v>
      </c>
      <c r="AI39" s="35">
        <f t="shared" si="10"/>
        <v>52.07</v>
      </c>
      <c r="AJ39" s="35">
        <f t="shared" si="10"/>
        <v>52.07</v>
      </c>
      <c r="AK39" s="35">
        <f t="shared" si="10"/>
        <v>52.07</v>
      </c>
      <c r="AL39" s="35">
        <f t="shared" si="10"/>
        <v>52.07</v>
      </c>
      <c r="AM39" s="35">
        <f t="shared" si="10"/>
        <v>52.07</v>
      </c>
      <c r="AN39" s="35">
        <f t="shared" si="10"/>
        <v>52.07</v>
      </c>
    </row>
    <row r="40" spans="1:40" x14ac:dyDescent="0.2">
      <c r="A40" s="1"/>
      <c r="B40" s="1"/>
      <c r="C40" s="28" t="s">
        <v>30</v>
      </c>
      <c r="D40" s="12">
        <f>$D$39</f>
        <v>0.41</v>
      </c>
      <c r="E40" s="36">
        <f>IF(E35&gt;0,0,IF(E35=0,($D$8-$D$12)*$D$17))</f>
        <v>0</v>
      </c>
      <c r="F40" s="36">
        <f t="shared" ref="F40:AN40" si="11">IF(F35&gt;0,0,IF(F35=0,($D$8-$D$12)*$D$17))</f>
        <v>0</v>
      </c>
      <c r="G40" s="36">
        <f t="shared" si="11"/>
        <v>0</v>
      </c>
      <c r="H40" s="36">
        <f t="shared" si="11"/>
        <v>0</v>
      </c>
      <c r="I40" s="36">
        <f t="shared" si="11"/>
        <v>0</v>
      </c>
      <c r="J40" s="36">
        <f t="shared" si="11"/>
        <v>0</v>
      </c>
      <c r="K40" s="36">
        <f t="shared" si="11"/>
        <v>0</v>
      </c>
      <c r="L40" s="36">
        <f t="shared" si="11"/>
        <v>0</v>
      </c>
      <c r="M40" s="36">
        <f t="shared" si="11"/>
        <v>0</v>
      </c>
      <c r="N40" s="36">
        <f t="shared" si="11"/>
        <v>0</v>
      </c>
      <c r="O40" s="36">
        <f t="shared" si="11"/>
        <v>0</v>
      </c>
      <c r="P40" s="36">
        <f t="shared" si="11"/>
        <v>0</v>
      </c>
      <c r="Q40" s="36">
        <f t="shared" si="11"/>
        <v>0</v>
      </c>
      <c r="R40" s="36">
        <f t="shared" si="11"/>
        <v>0</v>
      </c>
      <c r="S40" s="36">
        <f t="shared" si="11"/>
        <v>0</v>
      </c>
      <c r="T40" s="36">
        <f t="shared" si="11"/>
        <v>0</v>
      </c>
      <c r="U40" s="36">
        <f t="shared" si="11"/>
        <v>0</v>
      </c>
      <c r="V40" s="36">
        <f t="shared" si="11"/>
        <v>0</v>
      </c>
      <c r="W40" s="36">
        <f t="shared" si="11"/>
        <v>0</v>
      </c>
      <c r="X40" s="36">
        <f t="shared" si="11"/>
        <v>0</v>
      </c>
      <c r="Y40" s="36">
        <f t="shared" si="11"/>
        <v>0</v>
      </c>
      <c r="Z40" s="36">
        <f t="shared" si="11"/>
        <v>0</v>
      </c>
      <c r="AA40" s="36">
        <f t="shared" si="11"/>
        <v>0</v>
      </c>
      <c r="AB40" s="36">
        <f t="shared" si="11"/>
        <v>0</v>
      </c>
      <c r="AC40" s="36">
        <f t="shared" si="11"/>
        <v>0</v>
      </c>
      <c r="AD40" s="36">
        <f t="shared" si="11"/>
        <v>0</v>
      </c>
      <c r="AE40" s="36">
        <f t="shared" si="11"/>
        <v>0</v>
      </c>
      <c r="AF40" s="36">
        <f t="shared" si="11"/>
        <v>0</v>
      </c>
      <c r="AG40" s="36">
        <f t="shared" si="11"/>
        <v>0</v>
      </c>
      <c r="AH40" s="36">
        <f t="shared" si="11"/>
        <v>0</v>
      </c>
      <c r="AI40" s="36">
        <f t="shared" si="11"/>
        <v>0</v>
      </c>
      <c r="AJ40" s="36">
        <f t="shared" si="11"/>
        <v>0</v>
      </c>
      <c r="AK40" s="36">
        <f t="shared" si="11"/>
        <v>0</v>
      </c>
      <c r="AL40" s="36">
        <f t="shared" si="11"/>
        <v>0</v>
      </c>
      <c r="AM40" s="36">
        <f t="shared" si="11"/>
        <v>0</v>
      </c>
      <c r="AN40" s="36">
        <f t="shared" si="11"/>
        <v>0</v>
      </c>
    </row>
    <row r="41" spans="1:40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</row>
    <row r="42" spans="1:40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</row>
    <row r="43" spans="1:40" x14ac:dyDescent="0.2">
      <c r="A43" s="1"/>
      <c r="B43" s="1"/>
      <c r="C43" s="68" t="s">
        <v>31</v>
      </c>
      <c r="D43" s="68"/>
      <c r="E43" s="37">
        <f>$D$8</f>
        <v>180</v>
      </c>
      <c r="F43" s="37">
        <f>E43</f>
        <v>180</v>
      </c>
      <c r="G43" s="37">
        <f t="shared" ref="G43:AN43" si="12">F43</f>
        <v>180</v>
      </c>
      <c r="H43" s="37">
        <f t="shared" si="12"/>
        <v>180</v>
      </c>
      <c r="I43" s="37">
        <f t="shared" si="12"/>
        <v>180</v>
      </c>
      <c r="J43" s="37">
        <f t="shared" si="12"/>
        <v>180</v>
      </c>
      <c r="K43" s="37">
        <f t="shared" si="12"/>
        <v>180</v>
      </c>
      <c r="L43" s="37">
        <f t="shared" si="12"/>
        <v>180</v>
      </c>
      <c r="M43" s="37">
        <f t="shared" si="12"/>
        <v>180</v>
      </c>
      <c r="N43" s="37">
        <f t="shared" si="12"/>
        <v>180</v>
      </c>
      <c r="O43" s="37">
        <f t="shared" si="12"/>
        <v>180</v>
      </c>
      <c r="P43" s="37">
        <f t="shared" si="12"/>
        <v>180</v>
      </c>
      <c r="Q43" s="37">
        <f t="shared" si="12"/>
        <v>180</v>
      </c>
      <c r="R43" s="37">
        <f t="shared" si="12"/>
        <v>180</v>
      </c>
      <c r="S43" s="37">
        <f t="shared" si="12"/>
        <v>180</v>
      </c>
      <c r="T43" s="37">
        <f t="shared" si="12"/>
        <v>180</v>
      </c>
      <c r="U43" s="37">
        <f t="shared" si="12"/>
        <v>180</v>
      </c>
      <c r="V43" s="37">
        <f t="shared" si="12"/>
        <v>180</v>
      </c>
      <c r="W43" s="37">
        <f t="shared" si="12"/>
        <v>180</v>
      </c>
      <c r="X43" s="37">
        <f t="shared" si="12"/>
        <v>180</v>
      </c>
      <c r="Y43" s="37">
        <f t="shared" si="12"/>
        <v>180</v>
      </c>
      <c r="Z43" s="37">
        <f t="shared" si="12"/>
        <v>180</v>
      </c>
      <c r="AA43" s="37">
        <f t="shared" si="12"/>
        <v>180</v>
      </c>
      <c r="AB43" s="37">
        <f t="shared" si="12"/>
        <v>180</v>
      </c>
      <c r="AC43" s="37">
        <f t="shared" si="12"/>
        <v>180</v>
      </c>
      <c r="AD43" s="37">
        <f t="shared" si="12"/>
        <v>180</v>
      </c>
      <c r="AE43" s="37">
        <f t="shared" si="12"/>
        <v>180</v>
      </c>
      <c r="AF43" s="37">
        <f t="shared" si="12"/>
        <v>180</v>
      </c>
      <c r="AG43" s="37">
        <f t="shared" si="12"/>
        <v>180</v>
      </c>
      <c r="AH43" s="37">
        <f t="shared" si="12"/>
        <v>180</v>
      </c>
      <c r="AI43" s="37">
        <f t="shared" si="12"/>
        <v>180</v>
      </c>
      <c r="AJ43" s="37">
        <f t="shared" si="12"/>
        <v>180</v>
      </c>
      <c r="AK43" s="37">
        <f t="shared" si="12"/>
        <v>180</v>
      </c>
      <c r="AL43" s="37">
        <f t="shared" si="12"/>
        <v>180</v>
      </c>
      <c r="AM43" s="37">
        <f t="shared" si="12"/>
        <v>180</v>
      </c>
      <c r="AN43" s="37">
        <f t="shared" si="12"/>
        <v>180</v>
      </c>
    </row>
    <row r="44" spans="1:40" x14ac:dyDescent="0.2">
      <c r="A44" s="1"/>
      <c r="B44" s="1"/>
      <c r="C44" s="24" t="s">
        <v>32</v>
      </c>
      <c r="D44" s="65" t="s">
        <v>21</v>
      </c>
      <c r="E44" s="25">
        <v>44013</v>
      </c>
      <c r="F44" s="25">
        <f>E44+31</f>
        <v>44044</v>
      </c>
      <c r="G44" s="25">
        <f t="shared" ref="G44:AN44" si="13">F44+31</f>
        <v>44075</v>
      </c>
      <c r="H44" s="25">
        <f t="shared" si="13"/>
        <v>44106</v>
      </c>
      <c r="I44" s="25">
        <f t="shared" si="13"/>
        <v>44137</v>
      </c>
      <c r="J44" s="25">
        <f t="shared" si="13"/>
        <v>44168</v>
      </c>
      <c r="K44" s="25">
        <f t="shared" si="13"/>
        <v>44199</v>
      </c>
      <c r="L44" s="25">
        <f t="shared" si="13"/>
        <v>44230</v>
      </c>
      <c r="M44" s="25">
        <f t="shared" si="13"/>
        <v>44261</v>
      </c>
      <c r="N44" s="25">
        <f t="shared" si="13"/>
        <v>44292</v>
      </c>
      <c r="O44" s="25">
        <f t="shared" si="13"/>
        <v>44323</v>
      </c>
      <c r="P44" s="25">
        <f t="shared" si="13"/>
        <v>44354</v>
      </c>
      <c r="Q44" s="25">
        <f t="shared" si="13"/>
        <v>44385</v>
      </c>
      <c r="R44" s="25">
        <f t="shared" si="13"/>
        <v>44416</v>
      </c>
      <c r="S44" s="25">
        <f t="shared" si="13"/>
        <v>44447</v>
      </c>
      <c r="T44" s="25">
        <f t="shared" si="13"/>
        <v>44478</v>
      </c>
      <c r="U44" s="25">
        <f t="shared" si="13"/>
        <v>44509</v>
      </c>
      <c r="V44" s="25">
        <f t="shared" si="13"/>
        <v>44540</v>
      </c>
      <c r="W44" s="25">
        <f t="shared" si="13"/>
        <v>44571</v>
      </c>
      <c r="X44" s="25">
        <f t="shared" si="13"/>
        <v>44602</v>
      </c>
      <c r="Y44" s="25">
        <f t="shared" si="13"/>
        <v>44633</v>
      </c>
      <c r="Z44" s="25">
        <f t="shared" si="13"/>
        <v>44664</v>
      </c>
      <c r="AA44" s="25">
        <f t="shared" si="13"/>
        <v>44695</v>
      </c>
      <c r="AB44" s="25">
        <f t="shared" si="13"/>
        <v>44726</v>
      </c>
      <c r="AC44" s="25">
        <f t="shared" si="13"/>
        <v>44757</v>
      </c>
      <c r="AD44" s="25">
        <f t="shared" si="13"/>
        <v>44788</v>
      </c>
      <c r="AE44" s="25">
        <f t="shared" si="13"/>
        <v>44819</v>
      </c>
      <c r="AF44" s="25">
        <f t="shared" si="13"/>
        <v>44850</v>
      </c>
      <c r="AG44" s="25">
        <f t="shared" si="13"/>
        <v>44881</v>
      </c>
      <c r="AH44" s="25">
        <f t="shared" si="13"/>
        <v>44912</v>
      </c>
      <c r="AI44" s="25">
        <f t="shared" si="13"/>
        <v>44943</v>
      </c>
      <c r="AJ44" s="25">
        <f t="shared" si="13"/>
        <v>44974</v>
      </c>
      <c r="AK44" s="25">
        <f t="shared" si="13"/>
        <v>45005</v>
      </c>
      <c r="AL44" s="25">
        <f t="shared" si="13"/>
        <v>45036</v>
      </c>
      <c r="AM44" s="25">
        <f t="shared" si="13"/>
        <v>45067</v>
      </c>
      <c r="AN44" s="25">
        <f t="shared" si="13"/>
        <v>45098</v>
      </c>
    </row>
    <row r="45" spans="1:40" x14ac:dyDescent="0.2">
      <c r="A45" s="1"/>
      <c r="B45" s="1"/>
      <c r="C45" s="26" t="s">
        <v>33</v>
      </c>
      <c r="D45" s="65"/>
      <c r="E45" s="27">
        <f>SUM(E46)</f>
        <v>73.8</v>
      </c>
      <c r="F45" s="27">
        <f t="shared" ref="F45:AN45" si="14">SUM(F46)</f>
        <v>73.8</v>
      </c>
      <c r="G45" s="27">
        <f t="shared" si="14"/>
        <v>73.8</v>
      </c>
      <c r="H45" s="27">
        <f t="shared" si="14"/>
        <v>73.8</v>
      </c>
      <c r="I45" s="27">
        <f t="shared" si="14"/>
        <v>73.8</v>
      </c>
      <c r="J45" s="27">
        <f t="shared" si="14"/>
        <v>73.8</v>
      </c>
      <c r="K45" s="27">
        <f t="shared" si="14"/>
        <v>73.8</v>
      </c>
      <c r="L45" s="27">
        <f t="shared" si="14"/>
        <v>73.8</v>
      </c>
      <c r="M45" s="27">
        <f t="shared" si="14"/>
        <v>73.8</v>
      </c>
      <c r="N45" s="27">
        <f t="shared" si="14"/>
        <v>73.8</v>
      </c>
      <c r="O45" s="27">
        <f t="shared" si="14"/>
        <v>73.8</v>
      </c>
      <c r="P45" s="27">
        <f t="shared" si="14"/>
        <v>73.8</v>
      </c>
      <c r="Q45" s="27">
        <f t="shared" si="14"/>
        <v>73.8</v>
      </c>
      <c r="R45" s="27">
        <f t="shared" si="14"/>
        <v>73.8</v>
      </c>
      <c r="S45" s="27">
        <f t="shared" si="14"/>
        <v>73.8</v>
      </c>
      <c r="T45" s="27">
        <f t="shared" si="14"/>
        <v>73.8</v>
      </c>
      <c r="U45" s="27">
        <f t="shared" si="14"/>
        <v>73.8</v>
      </c>
      <c r="V45" s="27">
        <f t="shared" si="14"/>
        <v>73.8</v>
      </c>
      <c r="W45" s="27">
        <f t="shared" si="14"/>
        <v>73.8</v>
      </c>
      <c r="X45" s="27">
        <f t="shared" si="14"/>
        <v>73.8</v>
      </c>
      <c r="Y45" s="27">
        <f t="shared" si="14"/>
        <v>73.8</v>
      </c>
      <c r="Z45" s="27">
        <f t="shared" si="14"/>
        <v>73.8</v>
      </c>
      <c r="AA45" s="27">
        <f t="shared" si="14"/>
        <v>73.8</v>
      </c>
      <c r="AB45" s="27">
        <f t="shared" si="14"/>
        <v>73.8</v>
      </c>
      <c r="AC45" s="27">
        <f t="shared" si="14"/>
        <v>73.8</v>
      </c>
      <c r="AD45" s="27">
        <f t="shared" si="14"/>
        <v>73.8</v>
      </c>
      <c r="AE45" s="27">
        <f t="shared" si="14"/>
        <v>73.8</v>
      </c>
      <c r="AF45" s="27">
        <f t="shared" si="14"/>
        <v>73.8</v>
      </c>
      <c r="AG45" s="27">
        <f t="shared" si="14"/>
        <v>73.8</v>
      </c>
      <c r="AH45" s="27">
        <f t="shared" si="14"/>
        <v>73.8</v>
      </c>
      <c r="AI45" s="27">
        <f t="shared" si="14"/>
        <v>73.8</v>
      </c>
      <c r="AJ45" s="27">
        <f t="shared" si="14"/>
        <v>73.8</v>
      </c>
      <c r="AK45" s="27">
        <f t="shared" si="14"/>
        <v>73.8</v>
      </c>
      <c r="AL45" s="27">
        <f t="shared" si="14"/>
        <v>73.8</v>
      </c>
      <c r="AM45" s="27">
        <f t="shared" si="14"/>
        <v>73.8</v>
      </c>
      <c r="AN45" s="27">
        <f t="shared" si="14"/>
        <v>73.8</v>
      </c>
    </row>
    <row r="46" spans="1:40" x14ac:dyDescent="0.2">
      <c r="A46" s="1"/>
      <c r="B46" s="1"/>
      <c r="C46" s="28" t="s">
        <v>34</v>
      </c>
      <c r="D46" s="9">
        <f>$D$16</f>
        <v>0.41</v>
      </c>
      <c r="E46" s="35">
        <f>$D$46*E43</f>
        <v>73.8</v>
      </c>
      <c r="F46" s="35">
        <f t="shared" ref="F46:AN46" si="15">$D$46*F43</f>
        <v>73.8</v>
      </c>
      <c r="G46" s="35">
        <f t="shared" si="15"/>
        <v>73.8</v>
      </c>
      <c r="H46" s="35">
        <f t="shared" si="15"/>
        <v>73.8</v>
      </c>
      <c r="I46" s="35">
        <f t="shared" si="15"/>
        <v>73.8</v>
      </c>
      <c r="J46" s="35">
        <f t="shared" si="15"/>
        <v>73.8</v>
      </c>
      <c r="K46" s="35">
        <f t="shared" si="15"/>
        <v>73.8</v>
      </c>
      <c r="L46" s="35">
        <f t="shared" si="15"/>
        <v>73.8</v>
      </c>
      <c r="M46" s="35">
        <f t="shared" si="15"/>
        <v>73.8</v>
      </c>
      <c r="N46" s="35">
        <f t="shared" si="15"/>
        <v>73.8</v>
      </c>
      <c r="O46" s="35">
        <f t="shared" si="15"/>
        <v>73.8</v>
      </c>
      <c r="P46" s="35">
        <f t="shared" si="15"/>
        <v>73.8</v>
      </c>
      <c r="Q46" s="35">
        <f t="shared" si="15"/>
        <v>73.8</v>
      </c>
      <c r="R46" s="35">
        <f t="shared" si="15"/>
        <v>73.8</v>
      </c>
      <c r="S46" s="35">
        <f t="shared" si="15"/>
        <v>73.8</v>
      </c>
      <c r="T46" s="35">
        <f t="shared" si="15"/>
        <v>73.8</v>
      </c>
      <c r="U46" s="35">
        <f t="shared" si="15"/>
        <v>73.8</v>
      </c>
      <c r="V46" s="35">
        <f t="shared" si="15"/>
        <v>73.8</v>
      </c>
      <c r="W46" s="35">
        <f t="shared" si="15"/>
        <v>73.8</v>
      </c>
      <c r="X46" s="35">
        <f t="shared" si="15"/>
        <v>73.8</v>
      </c>
      <c r="Y46" s="35">
        <f t="shared" si="15"/>
        <v>73.8</v>
      </c>
      <c r="Z46" s="35">
        <f t="shared" si="15"/>
        <v>73.8</v>
      </c>
      <c r="AA46" s="35">
        <f t="shared" si="15"/>
        <v>73.8</v>
      </c>
      <c r="AB46" s="35">
        <f t="shared" si="15"/>
        <v>73.8</v>
      </c>
      <c r="AC46" s="35">
        <f t="shared" si="15"/>
        <v>73.8</v>
      </c>
      <c r="AD46" s="35">
        <f t="shared" si="15"/>
        <v>73.8</v>
      </c>
      <c r="AE46" s="35">
        <f t="shared" si="15"/>
        <v>73.8</v>
      </c>
      <c r="AF46" s="35">
        <f t="shared" si="15"/>
        <v>73.8</v>
      </c>
      <c r="AG46" s="35">
        <f t="shared" si="15"/>
        <v>73.8</v>
      </c>
      <c r="AH46" s="35">
        <f t="shared" si="15"/>
        <v>73.8</v>
      </c>
      <c r="AI46" s="35">
        <f t="shared" si="15"/>
        <v>73.8</v>
      </c>
      <c r="AJ46" s="35">
        <f t="shared" si="15"/>
        <v>73.8</v>
      </c>
      <c r="AK46" s="35">
        <f t="shared" si="15"/>
        <v>73.8</v>
      </c>
      <c r="AL46" s="35">
        <f t="shared" si="15"/>
        <v>73.8</v>
      </c>
      <c r="AM46" s="35">
        <f t="shared" si="15"/>
        <v>73.8</v>
      </c>
      <c r="AN46" s="35">
        <f t="shared" si="15"/>
        <v>73.8</v>
      </c>
    </row>
    <row r="47" spans="1:40" x14ac:dyDescent="0.2">
      <c r="A47" s="1"/>
      <c r="B47" s="1"/>
      <c r="C47" s="37" t="s">
        <v>35</v>
      </c>
      <c r="D47" s="38">
        <f>$D$17</f>
        <v>0.41</v>
      </c>
      <c r="E47" s="39">
        <f t="shared" ref="E47:AN47" si="16">E46-E37</f>
        <v>0</v>
      </c>
      <c r="F47" s="39">
        <f>F46-F37</f>
        <v>0.40999999999999659</v>
      </c>
      <c r="G47" s="39">
        <f t="shared" si="16"/>
        <v>11.07</v>
      </c>
      <c r="H47" s="39">
        <f>H46-H37</f>
        <v>21.729999999999997</v>
      </c>
      <c r="I47" s="39">
        <f t="shared" si="16"/>
        <v>21.729999999999997</v>
      </c>
      <c r="J47" s="39">
        <f t="shared" si="16"/>
        <v>21.729999999999997</v>
      </c>
      <c r="K47" s="39">
        <f t="shared" si="16"/>
        <v>21.729999999999997</v>
      </c>
      <c r="L47" s="39">
        <f t="shared" si="16"/>
        <v>21.729999999999997</v>
      </c>
      <c r="M47" s="39">
        <f t="shared" si="16"/>
        <v>21.729999999999997</v>
      </c>
      <c r="N47" s="39">
        <f t="shared" si="16"/>
        <v>21.729999999999997</v>
      </c>
      <c r="O47" s="39">
        <f t="shared" si="16"/>
        <v>21.729999999999997</v>
      </c>
      <c r="P47" s="39">
        <f t="shared" si="16"/>
        <v>21.729999999999997</v>
      </c>
      <c r="Q47" s="39">
        <f t="shared" si="16"/>
        <v>21.729999999999997</v>
      </c>
      <c r="R47" s="39">
        <f t="shared" si="16"/>
        <v>21.729999999999997</v>
      </c>
      <c r="S47" s="39">
        <f t="shared" si="16"/>
        <v>21.729999999999997</v>
      </c>
      <c r="T47" s="39">
        <f t="shared" si="16"/>
        <v>21.729999999999997</v>
      </c>
      <c r="U47" s="39">
        <f t="shared" si="16"/>
        <v>21.729999999999997</v>
      </c>
      <c r="V47" s="39">
        <f t="shared" si="16"/>
        <v>21.729999999999997</v>
      </c>
      <c r="W47" s="39">
        <f t="shared" si="16"/>
        <v>21.729999999999997</v>
      </c>
      <c r="X47" s="39">
        <f t="shared" si="16"/>
        <v>21.729999999999997</v>
      </c>
      <c r="Y47" s="39">
        <f t="shared" si="16"/>
        <v>21.729999999999997</v>
      </c>
      <c r="Z47" s="39">
        <f t="shared" si="16"/>
        <v>21.729999999999997</v>
      </c>
      <c r="AA47" s="39">
        <f t="shared" si="16"/>
        <v>21.729999999999997</v>
      </c>
      <c r="AB47" s="39">
        <f t="shared" si="16"/>
        <v>21.729999999999997</v>
      </c>
      <c r="AC47" s="39">
        <f t="shared" si="16"/>
        <v>21.729999999999997</v>
      </c>
      <c r="AD47" s="39">
        <f t="shared" si="16"/>
        <v>21.729999999999997</v>
      </c>
      <c r="AE47" s="39">
        <f t="shared" si="16"/>
        <v>21.729999999999997</v>
      </c>
      <c r="AF47" s="39">
        <f t="shared" si="16"/>
        <v>21.729999999999997</v>
      </c>
      <c r="AG47" s="39">
        <f t="shared" si="16"/>
        <v>21.729999999999997</v>
      </c>
      <c r="AH47" s="39">
        <f t="shared" si="16"/>
        <v>21.729999999999997</v>
      </c>
      <c r="AI47" s="39">
        <f t="shared" si="16"/>
        <v>21.729999999999997</v>
      </c>
      <c r="AJ47" s="39">
        <f t="shared" si="16"/>
        <v>21.729999999999997</v>
      </c>
      <c r="AK47" s="39">
        <f t="shared" si="16"/>
        <v>21.729999999999997</v>
      </c>
      <c r="AL47" s="39">
        <f t="shared" si="16"/>
        <v>21.729999999999997</v>
      </c>
      <c r="AM47" s="39">
        <f t="shared" si="16"/>
        <v>21.729999999999997</v>
      </c>
      <c r="AN47" s="39">
        <f t="shared" si="16"/>
        <v>21.729999999999997</v>
      </c>
    </row>
    <row r="48" spans="1:40" x14ac:dyDescent="0.2">
      <c r="A48" s="1"/>
      <c r="B48" s="1"/>
      <c r="C48" s="40" t="s">
        <v>36</v>
      </c>
      <c r="D48" s="41">
        <f>AVERAGE(E48:AB48)/E43</f>
        <v>0.32879398148148148</v>
      </c>
      <c r="E48" s="42">
        <f>E29+E37</f>
        <v>112.8</v>
      </c>
      <c r="F48" s="42">
        <f t="shared" ref="F48:AN48" si="17">F29+F37</f>
        <v>112.39</v>
      </c>
      <c r="G48" s="42">
        <f t="shared" si="17"/>
        <v>101.72999999999999</v>
      </c>
      <c r="H48" s="42">
        <f t="shared" si="17"/>
        <v>52.07</v>
      </c>
      <c r="I48" s="42">
        <f t="shared" si="17"/>
        <v>52.07</v>
      </c>
      <c r="J48" s="42">
        <f t="shared" si="17"/>
        <v>52.07</v>
      </c>
      <c r="K48" s="42">
        <f t="shared" si="17"/>
        <v>52.07</v>
      </c>
      <c r="L48" s="42">
        <f t="shared" si="17"/>
        <v>52.07</v>
      </c>
      <c r="M48" s="42">
        <f t="shared" si="17"/>
        <v>52.07</v>
      </c>
      <c r="N48" s="42">
        <f t="shared" si="17"/>
        <v>52.07</v>
      </c>
      <c r="O48" s="42">
        <f t="shared" si="17"/>
        <v>52.07</v>
      </c>
      <c r="P48" s="42">
        <f t="shared" si="17"/>
        <v>52.07</v>
      </c>
      <c r="Q48" s="42">
        <f t="shared" si="17"/>
        <v>52.07</v>
      </c>
      <c r="R48" s="42">
        <f t="shared" si="17"/>
        <v>52.07</v>
      </c>
      <c r="S48" s="42">
        <f t="shared" si="17"/>
        <v>52.07</v>
      </c>
      <c r="T48" s="42">
        <f t="shared" si="17"/>
        <v>52.07</v>
      </c>
      <c r="U48" s="42">
        <f t="shared" si="17"/>
        <v>52.07</v>
      </c>
      <c r="V48" s="42">
        <f t="shared" si="17"/>
        <v>52.07</v>
      </c>
      <c r="W48" s="42">
        <f t="shared" si="17"/>
        <v>52.07</v>
      </c>
      <c r="X48" s="42">
        <f t="shared" si="17"/>
        <v>52.07</v>
      </c>
      <c r="Y48" s="42">
        <f t="shared" si="17"/>
        <v>52.07</v>
      </c>
      <c r="Z48" s="42">
        <f t="shared" si="17"/>
        <v>52.07</v>
      </c>
      <c r="AA48" s="42">
        <f t="shared" si="17"/>
        <v>52.07</v>
      </c>
      <c r="AB48" s="42">
        <f t="shared" si="17"/>
        <v>52.07</v>
      </c>
      <c r="AC48" s="42">
        <f t="shared" si="17"/>
        <v>52.07</v>
      </c>
      <c r="AD48" s="42">
        <f t="shared" si="17"/>
        <v>52.07</v>
      </c>
      <c r="AE48" s="42">
        <f t="shared" si="17"/>
        <v>52.07</v>
      </c>
      <c r="AF48" s="42">
        <f t="shared" si="17"/>
        <v>52.07</v>
      </c>
      <c r="AG48" s="42">
        <f t="shared" si="17"/>
        <v>52.07</v>
      </c>
      <c r="AH48" s="42">
        <f t="shared" si="17"/>
        <v>52.07</v>
      </c>
      <c r="AI48" s="42">
        <f t="shared" si="17"/>
        <v>52.07</v>
      </c>
      <c r="AJ48" s="42">
        <f t="shared" si="17"/>
        <v>52.07</v>
      </c>
      <c r="AK48" s="42">
        <f t="shared" si="17"/>
        <v>52.07</v>
      </c>
      <c r="AL48" s="42">
        <f t="shared" si="17"/>
        <v>52.07</v>
      </c>
      <c r="AM48" s="42">
        <f t="shared" si="17"/>
        <v>52.07</v>
      </c>
      <c r="AN48" s="42">
        <f t="shared" si="17"/>
        <v>52.07</v>
      </c>
    </row>
    <row r="49" spans="1:40" x14ac:dyDescent="0.2">
      <c r="A49" s="1"/>
      <c r="B49" s="1"/>
      <c r="C49" s="28" t="s">
        <v>37</v>
      </c>
      <c r="D49" s="43">
        <f>AVERAGE(E49:AB49)</f>
        <v>-0.19806345980126458</v>
      </c>
      <c r="E49" s="44">
        <f>E48/E45-1</f>
        <v>0.52845528455284563</v>
      </c>
      <c r="F49" s="44">
        <f t="shared" ref="F49:AN49" si="18">F48/F45-1</f>
        <v>0.52289972899729009</v>
      </c>
      <c r="G49" s="44">
        <f t="shared" si="18"/>
        <v>0.37845528455284549</v>
      </c>
      <c r="H49" s="44">
        <f t="shared" si="18"/>
        <v>-0.2944444444444444</v>
      </c>
      <c r="I49" s="44">
        <f t="shared" si="18"/>
        <v>-0.2944444444444444</v>
      </c>
      <c r="J49" s="44">
        <f t="shared" si="18"/>
        <v>-0.2944444444444444</v>
      </c>
      <c r="K49" s="44">
        <f t="shared" si="18"/>
        <v>-0.2944444444444444</v>
      </c>
      <c r="L49" s="44">
        <f t="shared" si="18"/>
        <v>-0.2944444444444444</v>
      </c>
      <c r="M49" s="44">
        <f t="shared" si="18"/>
        <v>-0.2944444444444444</v>
      </c>
      <c r="N49" s="44">
        <f t="shared" si="18"/>
        <v>-0.2944444444444444</v>
      </c>
      <c r="O49" s="44">
        <f t="shared" si="18"/>
        <v>-0.2944444444444444</v>
      </c>
      <c r="P49" s="44">
        <f t="shared" si="18"/>
        <v>-0.2944444444444444</v>
      </c>
      <c r="Q49" s="44">
        <f t="shared" si="18"/>
        <v>-0.2944444444444444</v>
      </c>
      <c r="R49" s="44">
        <f t="shared" si="18"/>
        <v>-0.2944444444444444</v>
      </c>
      <c r="S49" s="44">
        <f t="shared" si="18"/>
        <v>-0.2944444444444444</v>
      </c>
      <c r="T49" s="44">
        <f t="shared" si="18"/>
        <v>-0.2944444444444444</v>
      </c>
      <c r="U49" s="44">
        <f t="shared" si="18"/>
        <v>-0.2944444444444444</v>
      </c>
      <c r="V49" s="44">
        <f t="shared" si="18"/>
        <v>-0.2944444444444444</v>
      </c>
      <c r="W49" s="44">
        <f t="shared" si="18"/>
        <v>-0.2944444444444444</v>
      </c>
      <c r="X49" s="44">
        <f t="shared" si="18"/>
        <v>-0.2944444444444444</v>
      </c>
      <c r="Y49" s="44">
        <f t="shared" si="18"/>
        <v>-0.2944444444444444</v>
      </c>
      <c r="Z49" s="44">
        <f t="shared" si="18"/>
        <v>-0.2944444444444444</v>
      </c>
      <c r="AA49" s="44">
        <f t="shared" si="18"/>
        <v>-0.2944444444444444</v>
      </c>
      <c r="AB49" s="44">
        <f t="shared" si="18"/>
        <v>-0.2944444444444444</v>
      </c>
      <c r="AC49" s="44">
        <f t="shared" si="18"/>
        <v>-0.2944444444444444</v>
      </c>
      <c r="AD49" s="44">
        <f t="shared" si="18"/>
        <v>-0.2944444444444444</v>
      </c>
      <c r="AE49" s="44">
        <f t="shared" si="18"/>
        <v>-0.2944444444444444</v>
      </c>
      <c r="AF49" s="44">
        <f t="shared" si="18"/>
        <v>-0.2944444444444444</v>
      </c>
      <c r="AG49" s="44">
        <f t="shared" si="18"/>
        <v>-0.2944444444444444</v>
      </c>
      <c r="AH49" s="44">
        <f t="shared" si="18"/>
        <v>-0.2944444444444444</v>
      </c>
      <c r="AI49" s="44">
        <f t="shared" si="18"/>
        <v>-0.2944444444444444</v>
      </c>
      <c r="AJ49" s="44">
        <f t="shared" si="18"/>
        <v>-0.2944444444444444</v>
      </c>
      <c r="AK49" s="44">
        <f t="shared" si="18"/>
        <v>-0.2944444444444444</v>
      </c>
      <c r="AL49" s="44">
        <f t="shared" si="18"/>
        <v>-0.2944444444444444</v>
      </c>
      <c r="AM49" s="44">
        <f t="shared" si="18"/>
        <v>-0.2944444444444444</v>
      </c>
      <c r="AN49" s="44">
        <f t="shared" si="18"/>
        <v>-0.2944444444444444</v>
      </c>
    </row>
    <row r="50" spans="1:4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spans="1:4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</row>
    <row r="52" spans="1:40" x14ac:dyDescent="0.2">
      <c r="A52" s="1"/>
      <c r="B52" s="1"/>
      <c r="C52" s="66" t="s">
        <v>38</v>
      </c>
      <c r="D52" s="66"/>
      <c r="E52" s="45">
        <f>IF(E55=0,0,E55/$D$55)</f>
        <v>25</v>
      </c>
      <c r="F52" s="45">
        <f t="shared" ref="F52:AN52" si="19">IF(F55=0,0,F55/$D$55)</f>
        <v>0</v>
      </c>
      <c r="G52" s="45">
        <f t="shared" si="19"/>
        <v>0</v>
      </c>
      <c r="H52" s="45">
        <f t="shared" si="19"/>
        <v>0</v>
      </c>
      <c r="I52" s="45">
        <f t="shared" si="19"/>
        <v>0</v>
      </c>
      <c r="J52" s="45">
        <f t="shared" si="19"/>
        <v>0</v>
      </c>
      <c r="K52" s="45">
        <f t="shared" si="19"/>
        <v>0</v>
      </c>
      <c r="L52" s="45">
        <f t="shared" si="19"/>
        <v>0</v>
      </c>
      <c r="M52" s="45">
        <f t="shared" si="19"/>
        <v>0</v>
      </c>
      <c r="N52" s="45">
        <f t="shared" si="19"/>
        <v>0</v>
      </c>
      <c r="O52" s="45">
        <f t="shared" si="19"/>
        <v>0</v>
      </c>
      <c r="P52" s="45">
        <f t="shared" si="19"/>
        <v>0</v>
      </c>
      <c r="Q52" s="45">
        <f t="shared" si="19"/>
        <v>0</v>
      </c>
      <c r="R52" s="45">
        <f t="shared" si="19"/>
        <v>0</v>
      </c>
      <c r="S52" s="45">
        <f t="shared" si="19"/>
        <v>0</v>
      </c>
      <c r="T52" s="45">
        <f t="shared" si="19"/>
        <v>0</v>
      </c>
      <c r="U52" s="45">
        <f t="shared" si="19"/>
        <v>0</v>
      </c>
      <c r="V52" s="45">
        <f t="shared" si="19"/>
        <v>0</v>
      </c>
      <c r="W52" s="45">
        <f t="shared" si="19"/>
        <v>0</v>
      </c>
      <c r="X52" s="45">
        <f t="shared" si="19"/>
        <v>0</v>
      </c>
      <c r="Y52" s="45">
        <f t="shared" si="19"/>
        <v>0</v>
      </c>
      <c r="Z52" s="45">
        <f t="shared" si="19"/>
        <v>0</v>
      </c>
      <c r="AA52" s="45">
        <f t="shared" si="19"/>
        <v>0</v>
      </c>
      <c r="AB52" s="45">
        <f t="shared" si="19"/>
        <v>0</v>
      </c>
      <c r="AC52" s="45">
        <f t="shared" si="19"/>
        <v>0</v>
      </c>
      <c r="AD52" s="45">
        <f t="shared" si="19"/>
        <v>0</v>
      </c>
      <c r="AE52" s="45">
        <f t="shared" si="19"/>
        <v>0</v>
      </c>
      <c r="AF52" s="45">
        <f t="shared" si="19"/>
        <v>0</v>
      </c>
      <c r="AG52" s="45">
        <f t="shared" si="19"/>
        <v>0</v>
      </c>
      <c r="AH52" s="45">
        <f t="shared" si="19"/>
        <v>0</v>
      </c>
      <c r="AI52" s="45">
        <f t="shared" si="19"/>
        <v>0</v>
      </c>
      <c r="AJ52" s="45">
        <f t="shared" si="19"/>
        <v>0</v>
      </c>
      <c r="AK52" s="45">
        <f t="shared" si="19"/>
        <v>0</v>
      </c>
      <c r="AL52" s="45">
        <f t="shared" si="19"/>
        <v>0</v>
      </c>
      <c r="AM52" s="45">
        <f t="shared" si="19"/>
        <v>0</v>
      </c>
      <c r="AN52" s="45">
        <f t="shared" si="19"/>
        <v>0</v>
      </c>
    </row>
    <row r="53" spans="1:40" x14ac:dyDescent="0.2">
      <c r="A53" s="1"/>
      <c r="B53" s="1"/>
      <c r="C53" s="24" t="s">
        <v>39</v>
      </c>
      <c r="D53" s="65" t="s">
        <v>21</v>
      </c>
      <c r="E53" s="25">
        <v>44013</v>
      </c>
      <c r="F53" s="25">
        <f>E53+31</f>
        <v>44044</v>
      </c>
      <c r="G53" s="25">
        <f t="shared" ref="G53:AN53" si="20">F53+31</f>
        <v>44075</v>
      </c>
      <c r="H53" s="25">
        <f t="shared" si="20"/>
        <v>44106</v>
      </c>
      <c r="I53" s="25">
        <f t="shared" si="20"/>
        <v>44137</v>
      </c>
      <c r="J53" s="25">
        <f t="shared" si="20"/>
        <v>44168</v>
      </c>
      <c r="K53" s="25">
        <f t="shared" si="20"/>
        <v>44199</v>
      </c>
      <c r="L53" s="25">
        <f t="shared" si="20"/>
        <v>44230</v>
      </c>
      <c r="M53" s="25">
        <f t="shared" si="20"/>
        <v>44261</v>
      </c>
      <c r="N53" s="25">
        <f t="shared" si="20"/>
        <v>44292</v>
      </c>
      <c r="O53" s="25">
        <f t="shared" si="20"/>
        <v>44323</v>
      </c>
      <c r="P53" s="25">
        <f t="shared" si="20"/>
        <v>44354</v>
      </c>
      <c r="Q53" s="25">
        <f t="shared" si="20"/>
        <v>44385</v>
      </c>
      <c r="R53" s="25">
        <f t="shared" si="20"/>
        <v>44416</v>
      </c>
      <c r="S53" s="25">
        <f t="shared" si="20"/>
        <v>44447</v>
      </c>
      <c r="T53" s="25">
        <f t="shared" si="20"/>
        <v>44478</v>
      </c>
      <c r="U53" s="25">
        <f t="shared" si="20"/>
        <v>44509</v>
      </c>
      <c r="V53" s="25">
        <f t="shared" si="20"/>
        <v>44540</v>
      </c>
      <c r="W53" s="25">
        <f t="shared" si="20"/>
        <v>44571</v>
      </c>
      <c r="X53" s="25">
        <f t="shared" si="20"/>
        <v>44602</v>
      </c>
      <c r="Y53" s="25">
        <f t="shared" si="20"/>
        <v>44633</v>
      </c>
      <c r="Z53" s="25">
        <f t="shared" si="20"/>
        <v>44664</v>
      </c>
      <c r="AA53" s="25">
        <f t="shared" si="20"/>
        <v>44695</v>
      </c>
      <c r="AB53" s="25">
        <f t="shared" si="20"/>
        <v>44726</v>
      </c>
      <c r="AC53" s="25">
        <f t="shared" si="20"/>
        <v>44757</v>
      </c>
      <c r="AD53" s="25">
        <f t="shared" si="20"/>
        <v>44788</v>
      </c>
      <c r="AE53" s="25">
        <f t="shared" si="20"/>
        <v>44819</v>
      </c>
      <c r="AF53" s="25">
        <f t="shared" si="20"/>
        <v>44850</v>
      </c>
      <c r="AG53" s="25">
        <f t="shared" si="20"/>
        <v>44881</v>
      </c>
      <c r="AH53" s="25">
        <f t="shared" si="20"/>
        <v>44912</v>
      </c>
      <c r="AI53" s="25">
        <f t="shared" si="20"/>
        <v>44943</v>
      </c>
      <c r="AJ53" s="25">
        <f t="shared" si="20"/>
        <v>44974</v>
      </c>
      <c r="AK53" s="25">
        <f t="shared" si="20"/>
        <v>45005</v>
      </c>
      <c r="AL53" s="25">
        <f t="shared" si="20"/>
        <v>45036</v>
      </c>
      <c r="AM53" s="25">
        <f t="shared" si="20"/>
        <v>45067</v>
      </c>
      <c r="AN53" s="25">
        <f t="shared" si="20"/>
        <v>45098</v>
      </c>
    </row>
    <row r="54" spans="1:40" x14ac:dyDescent="0.2">
      <c r="A54" s="1"/>
      <c r="B54" s="1"/>
      <c r="C54" s="26" t="s">
        <v>40</v>
      </c>
      <c r="D54" s="65"/>
      <c r="E54" s="46">
        <f>SUM(E55)</f>
        <v>101.75</v>
      </c>
      <c r="F54" s="46">
        <f t="shared" ref="F54:AN54" si="21">SUM(F55)</f>
        <v>0</v>
      </c>
      <c r="G54" s="46">
        <f t="shared" si="21"/>
        <v>0</v>
      </c>
      <c r="H54" s="46">
        <f>SUM(H55)</f>
        <v>0</v>
      </c>
      <c r="I54" s="46">
        <f t="shared" si="21"/>
        <v>0</v>
      </c>
      <c r="J54" s="46">
        <f t="shared" si="21"/>
        <v>0</v>
      </c>
      <c r="K54" s="46">
        <f t="shared" si="21"/>
        <v>0</v>
      </c>
      <c r="L54" s="46">
        <f t="shared" si="21"/>
        <v>0</v>
      </c>
      <c r="M54" s="46">
        <f t="shared" si="21"/>
        <v>0</v>
      </c>
      <c r="N54" s="46">
        <f t="shared" si="21"/>
        <v>0</v>
      </c>
      <c r="O54" s="46">
        <f t="shared" si="21"/>
        <v>0</v>
      </c>
      <c r="P54" s="46">
        <f t="shared" si="21"/>
        <v>0</v>
      </c>
      <c r="Q54" s="46">
        <f t="shared" si="21"/>
        <v>0</v>
      </c>
      <c r="R54" s="46">
        <f t="shared" si="21"/>
        <v>0</v>
      </c>
      <c r="S54" s="46">
        <f t="shared" si="21"/>
        <v>0</v>
      </c>
      <c r="T54" s="46">
        <f t="shared" si="21"/>
        <v>0</v>
      </c>
      <c r="U54" s="46">
        <f t="shared" si="21"/>
        <v>0</v>
      </c>
      <c r="V54" s="46">
        <f t="shared" si="21"/>
        <v>0</v>
      </c>
      <c r="W54" s="46">
        <f t="shared" si="21"/>
        <v>0</v>
      </c>
      <c r="X54" s="46">
        <f t="shared" si="21"/>
        <v>0</v>
      </c>
      <c r="Y54" s="46">
        <f t="shared" si="21"/>
        <v>0</v>
      </c>
      <c r="Z54" s="46">
        <f t="shared" si="21"/>
        <v>0</v>
      </c>
      <c r="AA54" s="46">
        <f t="shared" si="21"/>
        <v>0</v>
      </c>
      <c r="AB54" s="46">
        <f t="shared" si="21"/>
        <v>0</v>
      </c>
      <c r="AC54" s="46">
        <f t="shared" si="21"/>
        <v>0</v>
      </c>
      <c r="AD54" s="46">
        <f t="shared" si="21"/>
        <v>0</v>
      </c>
      <c r="AE54" s="46">
        <f t="shared" si="21"/>
        <v>0</v>
      </c>
      <c r="AF54" s="46">
        <f t="shared" si="21"/>
        <v>0</v>
      </c>
      <c r="AG54" s="46">
        <f t="shared" si="21"/>
        <v>0</v>
      </c>
      <c r="AH54" s="46">
        <f t="shared" si="21"/>
        <v>0</v>
      </c>
      <c r="AI54" s="46">
        <f t="shared" si="21"/>
        <v>0</v>
      </c>
      <c r="AJ54" s="46">
        <f t="shared" si="21"/>
        <v>0</v>
      </c>
      <c r="AK54" s="46">
        <f t="shared" si="21"/>
        <v>0</v>
      </c>
      <c r="AL54" s="46">
        <f t="shared" si="21"/>
        <v>0</v>
      </c>
      <c r="AM54" s="46">
        <f t="shared" si="21"/>
        <v>0</v>
      </c>
      <c r="AN54" s="46">
        <f t="shared" si="21"/>
        <v>0</v>
      </c>
    </row>
    <row r="55" spans="1:40" x14ac:dyDescent="0.2">
      <c r="A55" s="1"/>
      <c r="B55" s="1"/>
      <c r="C55" s="28" t="s">
        <v>41</v>
      </c>
      <c r="D55" s="9">
        <v>4.07</v>
      </c>
      <c r="E55" s="36">
        <f>($D$20*$D$55)</f>
        <v>101.75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f t="shared" ref="R55:AN55" si="22">IF(R49&lt;1.5%,(R48-R45)*-$B$22,0)</f>
        <v>0</v>
      </c>
      <c r="S55" s="36">
        <f t="shared" si="22"/>
        <v>0</v>
      </c>
      <c r="T55" s="36">
        <f t="shared" si="22"/>
        <v>0</v>
      </c>
      <c r="U55" s="36">
        <f t="shared" si="22"/>
        <v>0</v>
      </c>
      <c r="V55" s="36">
        <f t="shared" si="22"/>
        <v>0</v>
      </c>
      <c r="W55" s="36">
        <f t="shared" si="22"/>
        <v>0</v>
      </c>
      <c r="X55" s="36">
        <f t="shared" si="22"/>
        <v>0</v>
      </c>
      <c r="Y55" s="36">
        <f t="shared" si="22"/>
        <v>0</v>
      </c>
      <c r="Z55" s="36">
        <f t="shared" si="22"/>
        <v>0</v>
      </c>
      <c r="AA55" s="36">
        <f t="shared" si="22"/>
        <v>0</v>
      </c>
      <c r="AB55" s="36">
        <f t="shared" si="22"/>
        <v>0</v>
      </c>
      <c r="AC55" s="36">
        <f t="shared" si="22"/>
        <v>0</v>
      </c>
      <c r="AD55" s="36">
        <f t="shared" si="22"/>
        <v>0</v>
      </c>
      <c r="AE55" s="36">
        <f t="shared" si="22"/>
        <v>0</v>
      </c>
      <c r="AF55" s="36">
        <f t="shared" si="22"/>
        <v>0</v>
      </c>
      <c r="AG55" s="36">
        <f t="shared" si="22"/>
        <v>0</v>
      </c>
      <c r="AH55" s="36">
        <f t="shared" si="22"/>
        <v>0</v>
      </c>
      <c r="AI55" s="36">
        <f t="shared" si="22"/>
        <v>0</v>
      </c>
      <c r="AJ55" s="36">
        <f t="shared" si="22"/>
        <v>0</v>
      </c>
      <c r="AK55" s="36">
        <f t="shared" si="22"/>
        <v>0</v>
      </c>
      <c r="AL55" s="36">
        <f t="shared" si="22"/>
        <v>0</v>
      </c>
      <c r="AM55" s="36">
        <f t="shared" si="22"/>
        <v>0</v>
      </c>
      <c r="AN55" s="36">
        <f t="shared" si="22"/>
        <v>0</v>
      </c>
    </row>
    <row r="56" spans="1:40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 x14ac:dyDescent="0.2">
      <c r="A58" s="1"/>
      <c r="B58" s="1"/>
      <c r="C58" s="66" t="s">
        <v>42</v>
      </c>
      <c r="D58" s="66"/>
      <c r="E58" s="45">
        <f>IF(E61=0,0,E61/$D$61)</f>
        <v>100</v>
      </c>
      <c r="F58" s="45">
        <f t="shared" ref="F58:AN58" si="23">IF(F61=0,0,F61/$D$61)</f>
        <v>0</v>
      </c>
      <c r="G58" s="45">
        <f t="shared" si="23"/>
        <v>0</v>
      </c>
      <c r="H58" s="45">
        <f t="shared" si="23"/>
        <v>0</v>
      </c>
      <c r="I58" s="45">
        <f t="shared" si="23"/>
        <v>0</v>
      </c>
      <c r="J58" s="45">
        <f t="shared" si="23"/>
        <v>0</v>
      </c>
      <c r="K58" s="45">
        <f t="shared" si="23"/>
        <v>0</v>
      </c>
      <c r="L58" s="45">
        <f t="shared" si="23"/>
        <v>0</v>
      </c>
      <c r="M58" s="45">
        <f t="shared" si="23"/>
        <v>0</v>
      </c>
      <c r="N58" s="45">
        <f t="shared" si="23"/>
        <v>0</v>
      </c>
      <c r="O58" s="45">
        <f t="shared" si="23"/>
        <v>0</v>
      </c>
      <c r="P58" s="45">
        <f t="shared" si="23"/>
        <v>0</v>
      </c>
      <c r="Q58" s="45">
        <f t="shared" si="23"/>
        <v>0</v>
      </c>
      <c r="R58" s="45">
        <f t="shared" si="23"/>
        <v>0</v>
      </c>
      <c r="S58" s="45">
        <f t="shared" si="23"/>
        <v>0</v>
      </c>
      <c r="T58" s="45">
        <f t="shared" si="23"/>
        <v>0</v>
      </c>
      <c r="U58" s="45">
        <f t="shared" si="23"/>
        <v>0</v>
      </c>
      <c r="V58" s="45">
        <f t="shared" si="23"/>
        <v>0</v>
      </c>
      <c r="W58" s="45">
        <f t="shared" si="23"/>
        <v>0</v>
      </c>
      <c r="X58" s="45">
        <f t="shared" si="23"/>
        <v>0</v>
      </c>
      <c r="Y58" s="45">
        <f t="shared" si="23"/>
        <v>0</v>
      </c>
      <c r="Z58" s="45">
        <f t="shared" si="23"/>
        <v>0</v>
      </c>
      <c r="AA58" s="45">
        <f t="shared" si="23"/>
        <v>0</v>
      </c>
      <c r="AB58" s="45">
        <f t="shared" si="23"/>
        <v>0</v>
      </c>
      <c r="AC58" s="45">
        <f t="shared" si="23"/>
        <v>0</v>
      </c>
      <c r="AD58" s="45">
        <f t="shared" si="23"/>
        <v>0</v>
      </c>
      <c r="AE58" s="45">
        <f t="shared" si="23"/>
        <v>0</v>
      </c>
      <c r="AF58" s="45">
        <f t="shared" si="23"/>
        <v>0</v>
      </c>
      <c r="AG58" s="45">
        <f t="shared" si="23"/>
        <v>0</v>
      </c>
      <c r="AH58" s="45">
        <f t="shared" si="23"/>
        <v>0</v>
      </c>
      <c r="AI58" s="45">
        <f t="shared" si="23"/>
        <v>0</v>
      </c>
      <c r="AJ58" s="45">
        <f t="shared" si="23"/>
        <v>0</v>
      </c>
      <c r="AK58" s="45">
        <f t="shared" si="23"/>
        <v>0</v>
      </c>
      <c r="AL58" s="45">
        <f t="shared" si="23"/>
        <v>0</v>
      </c>
      <c r="AM58" s="45">
        <f t="shared" si="23"/>
        <v>0</v>
      </c>
      <c r="AN58" s="45">
        <f t="shared" si="23"/>
        <v>0</v>
      </c>
    </row>
    <row r="59" spans="1:40" x14ac:dyDescent="0.2">
      <c r="A59" s="1"/>
      <c r="B59" s="1"/>
      <c r="C59" s="24" t="s">
        <v>43</v>
      </c>
      <c r="D59" s="65" t="s">
        <v>21</v>
      </c>
      <c r="E59" s="25">
        <v>44013</v>
      </c>
      <c r="F59" s="25">
        <f>E59+31</f>
        <v>44044</v>
      </c>
      <c r="G59" s="25">
        <f t="shared" ref="G59:AN59" si="24">F59+31</f>
        <v>44075</v>
      </c>
      <c r="H59" s="25">
        <f t="shared" si="24"/>
        <v>44106</v>
      </c>
      <c r="I59" s="25">
        <f t="shared" si="24"/>
        <v>44137</v>
      </c>
      <c r="J59" s="25">
        <f t="shared" si="24"/>
        <v>44168</v>
      </c>
      <c r="K59" s="25">
        <f t="shared" si="24"/>
        <v>44199</v>
      </c>
      <c r="L59" s="25">
        <f t="shared" si="24"/>
        <v>44230</v>
      </c>
      <c r="M59" s="25">
        <f t="shared" si="24"/>
        <v>44261</v>
      </c>
      <c r="N59" s="25">
        <f t="shared" si="24"/>
        <v>44292</v>
      </c>
      <c r="O59" s="25">
        <f t="shared" si="24"/>
        <v>44323</v>
      </c>
      <c r="P59" s="25">
        <f t="shared" si="24"/>
        <v>44354</v>
      </c>
      <c r="Q59" s="25">
        <f t="shared" si="24"/>
        <v>44385</v>
      </c>
      <c r="R59" s="25">
        <f t="shared" si="24"/>
        <v>44416</v>
      </c>
      <c r="S59" s="25">
        <f t="shared" si="24"/>
        <v>44447</v>
      </c>
      <c r="T59" s="25">
        <f t="shared" si="24"/>
        <v>44478</v>
      </c>
      <c r="U59" s="25">
        <f t="shared" si="24"/>
        <v>44509</v>
      </c>
      <c r="V59" s="25">
        <f t="shared" si="24"/>
        <v>44540</v>
      </c>
      <c r="W59" s="25">
        <f t="shared" si="24"/>
        <v>44571</v>
      </c>
      <c r="X59" s="25">
        <f t="shared" si="24"/>
        <v>44602</v>
      </c>
      <c r="Y59" s="25">
        <f t="shared" si="24"/>
        <v>44633</v>
      </c>
      <c r="Z59" s="25">
        <f t="shared" si="24"/>
        <v>44664</v>
      </c>
      <c r="AA59" s="25">
        <f t="shared" si="24"/>
        <v>44695</v>
      </c>
      <c r="AB59" s="25">
        <f t="shared" si="24"/>
        <v>44726</v>
      </c>
      <c r="AC59" s="25">
        <f t="shared" si="24"/>
        <v>44757</v>
      </c>
      <c r="AD59" s="25">
        <f t="shared" si="24"/>
        <v>44788</v>
      </c>
      <c r="AE59" s="25">
        <f t="shared" si="24"/>
        <v>44819</v>
      </c>
      <c r="AF59" s="25">
        <f t="shared" si="24"/>
        <v>44850</v>
      </c>
      <c r="AG59" s="25">
        <f t="shared" si="24"/>
        <v>44881</v>
      </c>
      <c r="AH59" s="25">
        <f t="shared" si="24"/>
        <v>44912</v>
      </c>
      <c r="AI59" s="25">
        <f t="shared" si="24"/>
        <v>44943</v>
      </c>
      <c r="AJ59" s="25">
        <f t="shared" si="24"/>
        <v>44974</v>
      </c>
      <c r="AK59" s="25">
        <f t="shared" si="24"/>
        <v>45005</v>
      </c>
      <c r="AL59" s="25">
        <f t="shared" si="24"/>
        <v>45036</v>
      </c>
      <c r="AM59" s="25">
        <f t="shared" si="24"/>
        <v>45067</v>
      </c>
      <c r="AN59" s="25">
        <f t="shared" si="24"/>
        <v>45098</v>
      </c>
    </row>
    <row r="60" spans="1:40" x14ac:dyDescent="0.2">
      <c r="A60" s="1"/>
      <c r="B60" s="1"/>
      <c r="C60" s="26" t="s">
        <v>44</v>
      </c>
      <c r="D60" s="65"/>
      <c r="E60" s="46">
        <f>SUM(E61)</f>
        <v>30</v>
      </c>
      <c r="F60" s="46">
        <f t="shared" ref="F60:AN60" si="25">SUM(F61)</f>
        <v>0</v>
      </c>
      <c r="G60" s="46">
        <f t="shared" si="25"/>
        <v>0</v>
      </c>
      <c r="H60" s="46">
        <f t="shared" si="25"/>
        <v>0</v>
      </c>
      <c r="I60" s="46">
        <f t="shared" si="25"/>
        <v>0</v>
      </c>
      <c r="J60" s="46">
        <f t="shared" si="25"/>
        <v>0</v>
      </c>
      <c r="K60" s="46">
        <f t="shared" si="25"/>
        <v>0</v>
      </c>
      <c r="L60" s="46">
        <f t="shared" si="25"/>
        <v>0</v>
      </c>
      <c r="M60" s="46">
        <f t="shared" si="25"/>
        <v>0</v>
      </c>
      <c r="N60" s="46">
        <f t="shared" si="25"/>
        <v>0</v>
      </c>
      <c r="O60" s="46">
        <f t="shared" si="25"/>
        <v>0</v>
      </c>
      <c r="P60" s="46">
        <f t="shared" si="25"/>
        <v>0</v>
      </c>
      <c r="Q60" s="46">
        <f t="shared" si="25"/>
        <v>0</v>
      </c>
      <c r="R60" s="46">
        <f t="shared" si="25"/>
        <v>0</v>
      </c>
      <c r="S60" s="46">
        <f t="shared" si="25"/>
        <v>0</v>
      </c>
      <c r="T60" s="46">
        <f t="shared" si="25"/>
        <v>0</v>
      </c>
      <c r="U60" s="46">
        <f t="shared" si="25"/>
        <v>0</v>
      </c>
      <c r="V60" s="46">
        <f t="shared" si="25"/>
        <v>0</v>
      </c>
      <c r="W60" s="46">
        <f t="shared" si="25"/>
        <v>0</v>
      </c>
      <c r="X60" s="46">
        <f t="shared" si="25"/>
        <v>0</v>
      </c>
      <c r="Y60" s="46">
        <f t="shared" si="25"/>
        <v>0</v>
      </c>
      <c r="Z60" s="46">
        <f t="shared" si="25"/>
        <v>0</v>
      </c>
      <c r="AA60" s="46">
        <f t="shared" si="25"/>
        <v>0</v>
      </c>
      <c r="AB60" s="46">
        <f t="shared" si="25"/>
        <v>0</v>
      </c>
      <c r="AC60" s="46">
        <f t="shared" si="25"/>
        <v>0</v>
      </c>
      <c r="AD60" s="46">
        <f t="shared" si="25"/>
        <v>0</v>
      </c>
      <c r="AE60" s="46">
        <f t="shared" si="25"/>
        <v>0</v>
      </c>
      <c r="AF60" s="46">
        <f t="shared" si="25"/>
        <v>0</v>
      </c>
      <c r="AG60" s="46">
        <f t="shared" si="25"/>
        <v>0</v>
      </c>
      <c r="AH60" s="46">
        <f t="shared" si="25"/>
        <v>0</v>
      </c>
      <c r="AI60" s="46">
        <f t="shared" si="25"/>
        <v>0</v>
      </c>
      <c r="AJ60" s="46">
        <f t="shared" si="25"/>
        <v>0</v>
      </c>
      <c r="AK60" s="46">
        <f t="shared" si="25"/>
        <v>0</v>
      </c>
      <c r="AL60" s="46">
        <f t="shared" si="25"/>
        <v>0</v>
      </c>
      <c r="AM60" s="46">
        <f t="shared" si="25"/>
        <v>0</v>
      </c>
      <c r="AN60" s="46">
        <f t="shared" si="25"/>
        <v>0</v>
      </c>
    </row>
    <row r="61" spans="1:40" x14ac:dyDescent="0.2">
      <c r="A61" s="1"/>
      <c r="B61" s="1"/>
      <c r="C61" s="28" t="s">
        <v>45</v>
      </c>
      <c r="D61" s="9">
        <f>$D$23</f>
        <v>0.3</v>
      </c>
      <c r="E61" s="36">
        <f>(D10*D61)</f>
        <v>30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</row>
    <row r="62" spans="1:40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</row>
    <row r="63" spans="1:40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</row>
    <row r="64" spans="1:40" x14ac:dyDescent="0.2">
      <c r="A64" s="1"/>
      <c r="B64" s="1"/>
      <c r="C64" s="66" t="s">
        <v>46</v>
      </c>
      <c r="D64" s="66"/>
      <c r="E64" s="45">
        <f>IF(E67=0,0,E67/$D$67)</f>
        <v>0</v>
      </c>
      <c r="F64" s="45">
        <f t="shared" ref="F64:AN64" si="26">IF(F67=0,0,F67/$D$67)</f>
        <v>0</v>
      </c>
      <c r="G64" s="45">
        <f t="shared" si="26"/>
        <v>0</v>
      </c>
      <c r="H64" s="45">
        <f t="shared" si="26"/>
        <v>0</v>
      </c>
      <c r="I64" s="45">
        <f t="shared" si="26"/>
        <v>0</v>
      </c>
      <c r="J64" s="45">
        <f t="shared" si="26"/>
        <v>0</v>
      </c>
      <c r="K64" s="45">
        <f t="shared" si="26"/>
        <v>0</v>
      </c>
      <c r="L64" s="45">
        <f t="shared" si="26"/>
        <v>0</v>
      </c>
      <c r="M64" s="45">
        <f t="shared" si="26"/>
        <v>0</v>
      </c>
      <c r="N64" s="45">
        <f t="shared" si="26"/>
        <v>0</v>
      </c>
      <c r="O64" s="45">
        <f t="shared" si="26"/>
        <v>0</v>
      </c>
      <c r="P64" s="45">
        <f t="shared" si="26"/>
        <v>0</v>
      </c>
      <c r="Q64" s="45">
        <f t="shared" si="26"/>
        <v>0</v>
      </c>
      <c r="R64" s="45">
        <f t="shared" si="26"/>
        <v>0</v>
      </c>
      <c r="S64" s="45">
        <f t="shared" si="26"/>
        <v>0</v>
      </c>
      <c r="T64" s="45">
        <f t="shared" si="26"/>
        <v>0</v>
      </c>
      <c r="U64" s="45">
        <f t="shared" si="26"/>
        <v>0</v>
      </c>
      <c r="V64" s="45">
        <f t="shared" si="26"/>
        <v>0</v>
      </c>
      <c r="W64" s="45">
        <f t="shared" si="26"/>
        <v>0</v>
      </c>
      <c r="X64" s="45">
        <f t="shared" si="26"/>
        <v>0</v>
      </c>
      <c r="Y64" s="45">
        <f t="shared" si="26"/>
        <v>0</v>
      </c>
      <c r="Z64" s="45">
        <f t="shared" si="26"/>
        <v>0</v>
      </c>
      <c r="AA64" s="45">
        <f t="shared" si="26"/>
        <v>0</v>
      </c>
      <c r="AB64" s="45">
        <f t="shared" si="26"/>
        <v>0</v>
      </c>
      <c r="AC64" s="45">
        <f t="shared" si="26"/>
        <v>0</v>
      </c>
      <c r="AD64" s="45">
        <f t="shared" si="26"/>
        <v>0</v>
      </c>
      <c r="AE64" s="45">
        <f t="shared" si="26"/>
        <v>0</v>
      </c>
      <c r="AF64" s="45">
        <f t="shared" si="26"/>
        <v>0</v>
      </c>
      <c r="AG64" s="45">
        <f t="shared" si="26"/>
        <v>0</v>
      </c>
      <c r="AH64" s="45">
        <f t="shared" si="26"/>
        <v>0</v>
      </c>
      <c r="AI64" s="45">
        <f t="shared" si="26"/>
        <v>0</v>
      </c>
      <c r="AJ64" s="45">
        <f t="shared" si="26"/>
        <v>0</v>
      </c>
      <c r="AK64" s="45">
        <f t="shared" si="26"/>
        <v>0</v>
      </c>
      <c r="AL64" s="45">
        <f t="shared" si="26"/>
        <v>0</v>
      </c>
      <c r="AM64" s="45">
        <f t="shared" si="26"/>
        <v>0</v>
      </c>
      <c r="AN64" s="45">
        <f t="shared" si="26"/>
        <v>0</v>
      </c>
    </row>
    <row r="65" spans="1:40" x14ac:dyDescent="0.2">
      <c r="A65" s="1"/>
      <c r="B65" s="1"/>
      <c r="C65" s="24" t="s">
        <v>47</v>
      </c>
      <c r="D65" s="65" t="s">
        <v>21</v>
      </c>
      <c r="E65" s="25">
        <v>44013</v>
      </c>
      <c r="F65" s="25">
        <f>E65+31</f>
        <v>44044</v>
      </c>
      <c r="G65" s="25">
        <f t="shared" ref="G65:AN65" si="27">F65+31</f>
        <v>44075</v>
      </c>
      <c r="H65" s="25">
        <f t="shared" si="27"/>
        <v>44106</v>
      </c>
      <c r="I65" s="25">
        <f t="shared" si="27"/>
        <v>44137</v>
      </c>
      <c r="J65" s="25">
        <f t="shared" si="27"/>
        <v>44168</v>
      </c>
      <c r="K65" s="25">
        <f t="shared" si="27"/>
        <v>44199</v>
      </c>
      <c r="L65" s="25">
        <f t="shared" si="27"/>
        <v>44230</v>
      </c>
      <c r="M65" s="25">
        <f t="shared" si="27"/>
        <v>44261</v>
      </c>
      <c r="N65" s="25">
        <f t="shared" si="27"/>
        <v>44292</v>
      </c>
      <c r="O65" s="25">
        <f t="shared" si="27"/>
        <v>44323</v>
      </c>
      <c r="P65" s="25">
        <f t="shared" si="27"/>
        <v>44354</v>
      </c>
      <c r="Q65" s="25">
        <f t="shared" si="27"/>
        <v>44385</v>
      </c>
      <c r="R65" s="25">
        <f t="shared" si="27"/>
        <v>44416</v>
      </c>
      <c r="S65" s="25">
        <f t="shared" si="27"/>
        <v>44447</v>
      </c>
      <c r="T65" s="25">
        <f t="shared" si="27"/>
        <v>44478</v>
      </c>
      <c r="U65" s="25">
        <f t="shared" si="27"/>
        <v>44509</v>
      </c>
      <c r="V65" s="25">
        <f t="shared" si="27"/>
        <v>44540</v>
      </c>
      <c r="W65" s="25">
        <f t="shared" si="27"/>
        <v>44571</v>
      </c>
      <c r="X65" s="25">
        <f t="shared" si="27"/>
        <v>44602</v>
      </c>
      <c r="Y65" s="25">
        <f t="shared" si="27"/>
        <v>44633</v>
      </c>
      <c r="Z65" s="25">
        <f t="shared" si="27"/>
        <v>44664</v>
      </c>
      <c r="AA65" s="25">
        <f t="shared" si="27"/>
        <v>44695</v>
      </c>
      <c r="AB65" s="25">
        <f t="shared" si="27"/>
        <v>44726</v>
      </c>
      <c r="AC65" s="25">
        <f t="shared" si="27"/>
        <v>44757</v>
      </c>
      <c r="AD65" s="25">
        <f t="shared" si="27"/>
        <v>44788</v>
      </c>
      <c r="AE65" s="25">
        <f t="shared" si="27"/>
        <v>44819</v>
      </c>
      <c r="AF65" s="25">
        <f t="shared" si="27"/>
        <v>44850</v>
      </c>
      <c r="AG65" s="25">
        <f t="shared" si="27"/>
        <v>44881</v>
      </c>
      <c r="AH65" s="25">
        <f t="shared" si="27"/>
        <v>44912</v>
      </c>
      <c r="AI65" s="25">
        <f t="shared" si="27"/>
        <v>44943</v>
      </c>
      <c r="AJ65" s="25">
        <f t="shared" si="27"/>
        <v>44974</v>
      </c>
      <c r="AK65" s="25">
        <f t="shared" si="27"/>
        <v>45005</v>
      </c>
      <c r="AL65" s="25">
        <f t="shared" si="27"/>
        <v>45036</v>
      </c>
      <c r="AM65" s="25">
        <f t="shared" si="27"/>
        <v>45067</v>
      </c>
      <c r="AN65" s="25">
        <f t="shared" si="27"/>
        <v>45098</v>
      </c>
    </row>
    <row r="66" spans="1:40" x14ac:dyDescent="0.2">
      <c r="A66" s="1"/>
      <c r="B66" s="1"/>
      <c r="C66" s="26" t="s">
        <v>48</v>
      </c>
      <c r="D66" s="65"/>
      <c r="E66" s="46">
        <f>SUM(E67)</f>
        <v>0</v>
      </c>
      <c r="F66" s="46">
        <f t="shared" ref="F66:AN66" si="28">SUM(F67)</f>
        <v>0</v>
      </c>
      <c r="G66" s="46">
        <f t="shared" si="28"/>
        <v>0</v>
      </c>
      <c r="H66" s="46">
        <f t="shared" si="28"/>
        <v>0</v>
      </c>
      <c r="I66" s="46">
        <f t="shared" si="28"/>
        <v>0</v>
      </c>
      <c r="J66" s="46">
        <f t="shared" si="28"/>
        <v>0</v>
      </c>
      <c r="K66" s="46">
        <f t="shared" si="28"/>
        <v>0</v>
      </c>
      <c r="L66" s="46">
        <f t="shared" si="28"/>
        <v>0</v>
      </c>
      <c r="M66" s="46">
        <f t="shared" si="28"/>
        <v>0</v>
      </c>
      <c r="N66" s="46">
        <f t="shared" si="28"/>
        <v>0</v>
      </c>
      <c r="O66" s="46">
        <f t="shared" si="28"/>
        <v>0</v>
      </c>
      <c r="P66" s="46">
        <f t="shared" si="28"/>
        <v>0</v>
      </c>
      <c r="Q66" s="46">
        <f t="shared" si="28"/>
        <v>0</v>
      </c>
      <c r="R66" s="46">
        <f t="shared" si="28"/>
        <v>0</v>
      </c>
      <c r="S66" s="46">
        <f t="shared" si="28"/>
        <v>0</v>
      </c>
      <c r="T66" s="46">
        <f t="shared" si="28"/>
        <v>0</v>
      </c>
      <c r="U66" s="46">
        <f t="shared" si="28"/>
        <v>0</v>
      </c>
      <c r="V66" s="46">
        <f t="shared" si="28"/>
        <v>0</v>
      </c>
      <c r="W66" s="46">
        <f t="shared" si="28"/>
        <v>0</v>
      </c>
      <c r="X66" s="46">
        <f t="shared" si="28"/>
        <v>0</v>
      </c>
      <c r="Y66" s="46">
        <f t="shared" si="28"/>
        <v>0</v>
      </c>
      <c r="Z66" s="46">
        <f t="shared" si="28"/>
        <v>0</v>
      </c>
      <c r="AA66" s="46">
        <f t="shared" si="28"/>
        <v>0</v>
      </c>
      <c r="AB66" s="46">
        <f t="shared" si="28"/>
        <v>0</v>
      </c>
      <c r="AC66" s="46">
        <f t="shared" si="28"/>
        <v>0</v>
      </c>
      <c r="AD66" s="46">
        <f t="shared" si="28"/>
        <v>0</v>
      </c>
      <c r="AE66" s="46">
        <f t="shared" si="28"/>
        <v>0</v>
      </c>
      <c r="AF66" s="46">
        <f t="shared" si="28"/>
        <v>0</v>
      </c>
      <c r="AG66" s="46">
        <f t="shared" si="28"/>
        <v>0</v>
      </c>
      <c r="AH66" s="46">
        <f t="shared" si="28"/>
        <v>0</v>
      </c>
      <c r="AI66" s="46">
        <f t="shared" si="28"/>
        <v>0</v>
      </c>
      <c r="AJ66" s="46">
        <f t="shared" si="28"/>
        <v>0</v>
      </c>
      <c r="AK66" s="46">
        <f t="shared" si="28"/>
        <v>0</v>
      </c>
      <c r="AL66" s="46">
        <f t="shared" si="28"/>
        <v>0</v>
      </c>
      <c r="AM66" s="46">
        <f t="shared" si="28"/>
        <v>0</v>
      </c>
      <c r="AN66" s="46">
        <f t="shared" si="28"/>
        <v>0</v>
      </c>
    </row>
    <row r="67" spans="1:40" x14ac:dyDescent="0.2">
      <c r="A67" s="1"/>
      <c r="B67" s="1"/>
      <c r="C67" s="28" t="s">
        <v>49</v>
      </c>
      <c r="D67" s="9">
        <f>$D$18</f>
        <v>0.13170000000000001</v>
      </c>
      <c r="E67" s="36">
        <f>IF(E49&lt;1.5%,(E48-E45)*-$B$18,0)</f>
        <v>0</v>
      </c>
      <c r="F67" s="36">
        <f t="shared" ref="F67:AN67" si="29">IF(F49&lt;1.5%,(F48-F45)*-$B$18,0)</f>
        <v>0</v>
      </c>
      <c r="G67" s="36">
        <f t="shared" si="29"/>
        <v>0</v>
      </c>
      <c r="H67" s="36">
        <f>IF(H49&lt;1.5%,(H48-H45)*-$B$18,0)</f>
        <v>0</v>
      </c>
      <c r="I67" s="36">
        <f t="shared" si="29"/>
        <v>0</v>
      </c>
      <c r="J67" s="36">
        <f t="shared" si="29"/>
        <v>0</v>
      </c>
      <c r="K67" s="36">
        <f t="shared" si="29"/>
        <v>0</v>
      </c>
      <c r="L67" s="36">
        <f t="shared" si="29"/>
        <v>0</v>
      </c>
      <c r="M67" s="36">
        <f t="shared" si="29"/>
        <v>0</v>
      </c>
      <c r="N67" s="36">
        <f t="shared" si="29"/>
        <v>0</v>
      </c>
      <c r="O67" s="36">
        <f t="shared" si="29"/>
        <v>0</v>
      </c>
      <c r="P67" s="36">
        <f t="shared" si="29"/>
        <v>0</v>
      </c>
      <c r="Q67" s="36">
        <f t="shared" si="29"/>
        <v>0</v>
      </c>
      <c r="R67" s="36">
        <f t="shared" si="29"/>
        <v>0</v>
      </c>
      <c r="S67" s="36">
        <f t="shared" si="29"/>
        <v>0</v>
      </c>
      <c r="T67" s="36">
        <f t="shared" si="29"/>
        <v>0</v>
      </c>
      <c r="U67" s="36">
        <f t="shared" si="29"/>
        <v>0</v>
      </c>
      <c r="V67" s="36">
        <f t="shared" si="29"/>
        <v>0</v>
      </c>
      <c r="W67" s="36">
        <f t="shared" si="29"/>
        <v>0</v>
      </c>
      <c r="X67" s="36">
        <f t="shared" si="29"/>
        <v>0</v>
      </c>
      <c r="Y67" s="36">
        <f t="shared" si="29"/>
        <v>0</v>
      </c>
      <c r="Z67" s="36">
        <f t="shared" si="29"/>
        <v>0</v>
      </c>
      <c r="AA67" s="36">
        <f t="shared" si="29"/>
        <v>0</v>
      </c>
      <c r="AB67" s="36">
        <f t="shared" si="29"/>
        <v>0</v>
      </c>
      <c r="AC67" s="36">
        <f t="shared" si="29"/>
        <v>0</v>
      </c>
      <c r="AD67" s="36">
        <f t="shared" si="29"/>
        <v>0</v>
      </c>
      <c r="AE67" s="36">
        <f t="shared" si="29"/>
        <v>0</v>
      </c>
      <c r="AF67" s="36">
        <f t="shared" si="29"/>
        <v>0</v>
      </c>
      <c r="AG67" s="36">
        <f t="shared" si="29"/>
        <v>0</v>
      </c>
      <c r="AH67" s="36">
        <f t="shared" si="29"/>
        <v>0</v>
      </c>
      <c r="AI67" s="36">
        <f t="shared" si="29"/>
        <v>0</v>
      </c>
      <c r="AJ67" s="36">
        <f t="shared" si="29"/>
        <v>0</v>
      </c>
      <c r="AK67" s="36">
        <f t="shared" si="29"/>
        <v>0</v>
      </c>
      <c r="AL67" s="36">
        <f t="shared" si="29"/>
        <v>0</v>
      </c>
      <c r="AM67" s="36">
        <f t="shared" si="29"/>
        <v>0</v>
      </c>
      <c r="AN67" s="36">
        <f t="shared" si="29"/>
        <v>0</v>
      </c>
    </row>
    <row r="68" spans="1:40" x14ac:dyDescent="0.2">
      <c r="A68" s="1"/>
      <c r="B68" s="1"/>
      <c r="C68" s="1"/>
      <c r="D68" s="1"/>
      <c r="E68" s="16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</row>
    <row r="69" spans="1:40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</row>
    <row r="70" spans="1:40" x14ac:dyDescent="0.2">
      <c r="A70" s="1"/>
      <c r="B70" s="1"/>
      <c r="C70" s="66" t="s">
        <v>46</v>
      </c>
      <c r="D70" s="66"/>
      <c r="E70" s="45">
        <f>IF(E73=0,0,E73/$D$73)</f>
        <v>0</v>
      </c>
      <c r="F70" s="45">
        <f t="shared" ref="F70:AN70" si="30">IF(F73=0,0,F73/$D$73)</f>
        <v>0</v>
      </c>
      <c r="G70" s="45">
        <f t="shared" si="30"/>
        <v>0</v>
      </c>
      <c r="H70" s="45">
        <f t="shared" si="30"/>
        <v>0</v>
      </c>
      <c r="I70" s="45">
        <f t="shared" si="30"/>
        <v>0</v>
      </c>
      <c r="J70" s="45">
        <f t="shared" si="30"/>
        <v>0</v>
      </c>
      <c r="K70" s="45">
        <f t="shared" si="30"/>
        <v>0</v>
      </c>
      <c r="L70" s="45">
        <f t="shared" si="30"/>
        <v>0</v>
      </c>
      <c r="M70" s="45">
        <f t="shared" si="30"/>
        <v>0</v>
      </c>
      <c r="N70" s="45">
        <f t="shared" si="30"/>
        <v>0</v>
      </c>
      <c r="O70" s="45">
        <f t="shared" si="30"/>
        <v>0</v>
      </c>
      <c r="P70" s="45">
        <f t="shared" si="30"/>
        <v>0</v>
      </c>
      <c r="Q70" s="45">
        <f t="shared" si="30"/>
        <v>0</v>
      </c>
      <c r="R70" s="45">
        <f t="shared" si="30"/>
        <v>0</v>
      </c>
      <c r="S70" s="45">
        <f t="shared" si="30"/>
        <v>0</v>
      </c>
      <c r="T70" s="45">
        <f t="shared" si="30"/>
        <v>0</v>
      </c>
      <c r="U70" s="45">
        <f t="shared" si="30"/>
        <v>0</v>
      </c>
      <c r="V70" s="45">
        <f t="shared" si="30"/>
        <v>0</v>
      </c>
      <c r="W70" s="45">
        <f t="shared" si="30"/>
        <v>0</v>
      </c>
      <c r="X70" s="45">
        <f t="shared" si="30"/>
        <v>0</v>
      </c>
      <c r="Y70" s="45">
        <f t="shared" si="30"/>
        <v>0</v>
      </c>
      <c r="Z70" s="45">
        <f t="shared" si="30"/>
        <v>0</v>
      </c>
      <c r="AA70" s="45">
        <f t="shared" si="30"/>
        <v>0</v>
      </c>
      <c r="AB70" s="45">
        <f t="shared" si="30"/>
        <v>0</v>
      </c>
      <c r="AC70" s="45">
        <f t="shared" si="30"/>
        <v>0</v>
      </c>
      <c r="AD70" s="45">
        <f t="shared" si="30"/>
        <v>0</v>
      </c>
      <c r="AE70" s="45">
        <f t="shared" si="30"/>
        <v>0</v>
      </c>
      <c r="AF70" s="45">
        <f t="shared" si="30"/>
        <v>0</v>
      </c>
      <c r="AG70" s="45">
        <f t="shared" si="30"/>
        <v>0</v>
      </c>
      <c r="AH70" s="45">
        <f t="shared" si="30"/>
        <v>0</v>
      </c>
      <c r="AI70" s="45">
        <f t="shared" si="30"/>
        <v>0</v>
      </c>
      <c r="AJ70" s="45">
        <f t="shared" si="30"/>
        <v>0</v>
      </c>
      <c r="AK70" s="45">
        <f t="shared" si="30"/>
        <v>0</v>
      </c>
      <c r="AL70" s="45">
        <f t="shared" si="30"/>
        <v>0</v>
      </c>
      <c r="AM70" s="45">
        <f t="shared" si="30"/>
        <v>0</v>
      </c>
      <c r="AN70" s="45">
        <f t="shared" si="30"/>
        <v>0</v>
      </c>
    </row>
    <row r="71" spans="1:40" x14ac:dyDescent="0.2">
      <c r="A71" s="1"/>
      <c r="B71" s="1"/>
      <c r="C71" s="24" t="s">
        <v>50</v>
      </c>
      <c r="D71" s="65" t="s">
        <v>21</v>
      </c>
      <c r="E71" s="25">
        <v>44013</v>
      </c>
      <c r="F71" s="25">
        <f>E71+31</f>
        <v>44044</v>
      </c>
      <c r="G71" s="25">
        <f t="shared" ref="G71:AN71" si="31">F71+31</f>
        <v>44075</v>
      </c>
      <c r="H71" s="25">
        <f t="shared" si="31"/>
        <v>44106</v>
      </c>
      <c r="I71" s="25">
        <f t="shared" si="31"/>
        <v>44137</v>
      </c>
      <c r="J71" s="25">
        <f t="shared" si="31"/>
        <v>44168</v>
      </c>
      <c r="K71" s="25">
        <f t="shared" si="31"/>
        <v>44199</v>
      </c>
      <c r="L71" s="25">
        <f t="shared" si="31"/>
        <v>44230</v>
      </c>
      <c r="M71" s="25">
        <f t="shared" si="31"/>
        <v>44261</v>
      </c>
      <c r="N71" s="25">
        <f t="shared" si="31"/>
        <v>44292</v>
      </c>
      <c r="O71" s="25">
        <f t="shared" si="31"/>
        <v>44323</v>
      </c>
      <c r="P71" s="25">
        <f t="shared" si="31"/>
        <v>44354</v>
      </c>
      <c r="Q71" s="25">
        <f t="shared" si="31"/>
        <v>44385</v>
      </c>
      <c r="R71" s="25">
        <f t="shared" si="31"/>
        <v>44416</v>
      </c>
      <c r="S71" s="25">
        <f t="shared" si="31"/>
        <v>44447</v>
      </c>
      <c r="T71" s="25">
        <f t="shared" si="31"/>
        <v>44478</v>
      </c>
      <c r="U71" s="25">
        <f t="shared" si="31"/>
        <v>44509</v>
      </c>
      <c r="V71" s="25">
        <f t="shared" si="31"/>
        <v>44540</v>
      </c>
      <c r="W71" s="25">
        <f t="shared" si="31"/>
        <v>44571</v>
      </c>
      <c r="X71" s="25">
        <f t="shared" si="31"/>
        <v>44602</v>
      </c>
      <c r="Y71" s="25">
        <f t="shared" si="31"/>
        <v>44633</v>
      </c>
      <c r="Z71" s="25">
        <f t="shared" si="31"/>
        <v>44664</v>
      </c>
      <c r="AA71" s="25">
        <f t="shared" si="31"/>
        <v>44695</v>
      </c>
      <c r="AB71" s="25">
        <f t="shared" si="31"/>
        <v>44726</v>
      </c>
      <c r="AC71" s="25">
        <f t="shared" si="31"/>
        <v>44757</v>
      </c>
      <c r="AD71" s="25">
        <f t="shared" si="31"/>
        <v>44788</v>
      </c>
      <c r="AE71" s="25">
        <f t="shared" si="31"/>
        <v>44819</v>
      </c>
      <c r="AF71" s="25">
        <f t="shared" si="31"/>
        <v>44850</v>
      </c>
      <c r="AG71" s="25">
        <f t="shared" si="31"/>
        <v>44881</v>
      </c>
      <c r="AH71" s="25">
        <f t="shared" si="31"/>
        <v>44912</v>
      </c>
      <c r="AI71" s="25">
        <f t="shared" si="31"/>
        <v>44943</v>
      </c>
      <c r="AJ71" s="25">
        <f t="shared" si="31"/>
        <v>44974</v>
      </c>
      <c r="AK71" s="25">
        <f t="shared" si="31"/>
        <v>45005</v>
      </c>
      <c r="AL71" s="25">
        <f t="shared" si="31"/>
        <v>45036</v>
      </c>
      <c r="AM71" s="25">
        <f t="shared" si="31"/>
        <v>45067</v>
      </c>
      <c r="AN71" s="25">
        <f t="shared" si="31"/>
        <v>45098</v>
      </c>
    </row>
    <row r="72" spans="1:40" x14ac:dyDescent="0.2">
      <c r="A72" s="1"/>
      <c r="B72" s="1"/>
      <c r="C72" s="26" t="s">
        <v>51</v>
      </c>
      <c r="D72" s="65"/>
      <c r="E72" s="46">
        <f>SUM(E73)</f>
        <v>0</v>
      </c>
      <c r="F72" s="46">
        <f t="shared" ref="F72:AN72" si="32">SUM(F73)</f>
        <v>0</v>
      </c>
      <c r="G72" s="46">
        <f t="shared" si="32"/>
        <v>0</v>
      </c>
      <c r="H72" s="46">
        <f t="shared" si="32"/>
        <v>0</v>
      </c>
      <c r="I72" s="46">
        <f t="shared" si="32"/>
        <v>0</v>
      </c>
      <c r="J72" s="46">
        <f t="shared" si="32"/>
        <v>0</v>
      </c>
      <c r="K72" s="46">
        <f t="shared" si="32"/>
        <v>0</v>
      </c>
      <c r="L72" s="46">
        <f t="shared" si="32"/>
        <v>0</v>
      </c>
      <c r="M72" s="46">
        <f t="shared" si="32"/>
        <v>0</v>
      </c>
      <c r="N72" s="46">
        <f t="shared" si="32"/>
        <v>0</v>
      </c>
      <c r="O72" s="46">
        <f t="shared" si="32"/>
        <v>0</v>
      </c>
      <c r="P72" s="46">
        <f t="shared" si="32"/>
        <v>0</v>
      </c>
      <c r="Q72" s="46">
        <f t="shared" si="32"/>
        <v>0</v>
      </c>
      <c r="R72" s="46">
        <f t="shared" si="32"/>
        <v>0</v>
      </c>
      <c r="S72" s="46">
        <f t="shared" si="32"/>
        <v>0</v>
      </c>
      <c r="T72" s="46">
        <f t="shared" si="32"/>
        <v>0</v>
      </c>
      <c r="U72" s="46">
        <f t="shared" si="32"/>
        <v>0</v>
      </c>
      <c r="V72" s="46">
        <f t="shared" si="32"/>
        <v>0</v>
      </c>
      <c r="W72" s="46">
        <f t="shared" si="32"/>
        <v>0</v>
      </c>
      <c r="X72" s="46">
        <f t="shared" si="32"/>
        <v>0</v>
      </c>
      <c r="Y72" s="46">
        <f t="shared" si="32"/>
        <v>0</v>
      </c>
      <c r="Z72" s="46">
        <f t="shared" si="32"/>
        <v>0</v>
      </c>
      <c r="AA72" s="46">
        <f t="shared" si="32"/>
        <v>0</v>
      </c>
      <c r="AB72" s="46">
        <f t="shared" si="32"/>
        <v>0</v>
      </c>
      <c r="AC72" s="46">
        <f t="shared" si="32"/>
        <v>0</v>
      </c>
      <c r="AD72" s="46">
        <f t="shared" si="32"/>
        <v>0</v>
      </c>
      <c r="AE72" s="46">
        <f t="shared" si="32"/>
        <v>0</v>
      </c>
      <c r="AF72" s="46">
        <f t="shared" si="32"/>
        <v>0</v>
      </c>
      <c r="AG72" s="46">
        <f t="shared" si="32"/>
        <v>0</v>
      </c>
      <c r="AH72" s="46">
        <f t="shared" si="32"/>
        <v>0</v>
      </c>
      <c r="AI72" s="46">
        <f t="shared" si="32"/>
        <v>0</v>
      </c>
      <c r="AJ72" s="46">
        <f t="shared" si="32"/>
        <v>0</v>
      </c>
      <c r="AK72" s="46">
        <f t="shared" si="32"/>
        <v>0</v>
      </c>
      <c r="AL72" s="46">
        <f t="shared" si="32"/>
        <v>0</v>
      </c>
      <c r="AM72" s="46">
        <f t="shared" si="32"/>
        <v>0</v>
      </c>
      <c r="AN72" s="46">
        <f t="shared" si="32"/>
        <v>0</v>
      </c>
    </row>
    <row r="73" spans="1:40" x14ac:dyDescent="0.2">
      <c r="A73" s="1"/>
      <c r="B73" s="1"/>
      <c r="C73" s="28" t="s">
        <v>52</v>
      </c>
      <c r="D73" s="9">
        <f>$D$19</f>
        <v>0</v>
      </c>
      <c r="E73" s="36">
        <f>IF(E49&lt;1.5%,(E48-E45)*-$B$19,0)</f>
        <v>0</v>
      </c>
      <c r="F73" s="36">
        <f t="shared" ref="F73:AN73" si="33">IF(F49&lt;1.5%,(F48-F45)*-$B$19,0)</f>
        <v>0</v>
      </c>
      <c r="G73" s="36">
        <f t="shared" si="33"/>
        <v>0</v>
      </c>
      <c r="H73" s="36">
        <f t="shared" si="33"/>
        <v>0</v>
      </c>
      <c r="I73" s="36">
        <f t="shared" si="33"/>
        <v>0</v>
      </c>
      <c r="J73" s="36">
        <f t="shared" si="33"/>
        <v>0</v>
      </c>
      <c r="K73" s="36">
        <f t="shared" si="33"/>
        <v>0</v>
      </c>
      <c r="L73" s="36">
        <f t="shared" si="33"/>
        <v>0</v>
      </c>
      <c r="M73" s="36">
        <f t="shared" si="33"/>
        <v>0</v>
      </c>
      <c r="N73" s="36">
        <f t="shared" si="33"/>
        <v>0</v>
      </c>
      <c r="O73" s="36">
        <f t="shared" si="33"/>
        <v>0</v>
      </c>
      <c r="P73" s="36">
        <f t="shared" si="33"/>
        <v>0</v>
      </c>
      <c r="Q73" s="36">
        <f t="shared" si="33"/>
        <v>0</v>
      </c>
      <c r="R73" s="36">
        <f t="shared" si="33"/>
        <v>0</v>
      </c>
      <c r="S73" s="36">
        <f t="shared" si="33"/>
        <v>0</v>
      </c>
      <c r="T73" s="36">
        <f t="shared" si="33"/>
        <v>0</v>
      </c>
      <c r="U73" s="36">
        <f t="shared" si="33"/>
        <v>0</v>
      </c>
      <c r="V73" s="36">
        <f t="shared" si="33"/>
        <v>0</v>
      </c>
      <c r="W73" s="36">
        <f t="shared" si="33"/>
        <v>0</v>
      </c>
      <c r="X73" s="36">
        <f t="shared" si="33"/>
        <v>0</v>
      </c>
      <c r="Y73" s="36">
        <f t="shared" si="33"/>
        <v>0</v>
      </c>
      <c r="Z73" s="36">
        <f t="shared" si="33"/>
        <v>0</v>
      </c>
      <c r="AA73" s="36">
        <f t="shared" si="33"/>
        <v>0</v>
      </c>
      <c r="AB73" s="36">
        <f t="shared" si="33"/>
        <v>0</v>
      </c>
      <c r="AC73" s="36">
        <f t="shared" si="33"/>
        <v>0</v>
      </c>
      <c r="AD73" s="36">
        <f t="shared" si="33"/>
        <v>0</v>
      </c>
      <c r="AE73" s="36">
        <f t="shared" si="33"/>
        <v>0</v>
      </c>
      <c r="AF73" s="36">
        <f t="shared" si="33"/>
        <v>0</v>
      </c>
      <c r="AG73" s="36">
        <f t="shared" si="33"/>
        <v>0</v>
      </c>
      <c r="AH73" s="36">
        <f t="shared" si="33"/>
        <v>0</v>
      </c>
      <c r="AI73" s="36">
        <f t="shared" si="33"/>
        <v>0</v>
      </c>
      <c r="AJ73" s="36">
        <f t="shared" si="33"/>
        <v>0</v>
      </c>
      <c r="AK73" s="36">
        <f t="shared" si="33"/>
        <v>0</v>
      </c>
      <c r="AL73" s="36">
        <f t="shared" si="33"/>
        <v>0</v>
      </c>
      <c r="AM73" s="36">
        <f t="shared" si="33"/>
        <v>0</v>
      </c>
      <c r="AN73" s="36">
        <f t="shared" si="33"/>
        <v>0</v>
      </c>
    </row>
    <row r="74" spans="1:40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</row>
    <row r="75" spans="1:40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</row>
    <row r="76" spans="1:40" x14ac:dyDescent="0.2">
      <c r="A76" s="1"/>
      <c r="B76" s="1"/>
      <c r="C76" s="66" t="s">
        <v>53</v>
      </c>
      <c r="D76" s="66"/>
      <c r="E76" s="45">
        <f>IF(E79=0,0,E79/$D$79)</f>
        <v>0</v>
      </c>
      <c r="F76" s="45">
        <f t="shared" ref="F76:AN76" si="34">IF(F79=0,0,F79/$D$79)</f>
        <v>0</v>
      </c>
      <c r="G76" s="45">
        <f>IF(G79=0,0,G79/$D$79)</f>
        <v>0</v>
      </c>
      <c r="H76" s="45">
        <v>0</v>
      </c>
      <c r="I76" s="45">
        <v>0</v>
      </c>
      <c r="J76" s="45">
        <v>0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</row>
    <row r="77" spans="1:40" x14ac:dyDescent="0.2">
      <c r="A77" s="1"/>
      <c r="B77" s="1"/>
      <c r="C77" s="24" t="s">
        <v>54</v>
      </c>
      <c r="D77" s="65" t="s">
        <v>21</v>
      </c>
      <c r="E77" s="25">
        <v>44013</v>
      </c>
      <c r="F77" s="25">
        <f>E77+31</f>
        <v>44044</v>
      </c>
      <c r="G77" s="25">
        <f t="shared" ref="G77:AN77" si="35">F77+31</f>
        <v>44075</v>
      </c>
      <c r="H77" s="25">
        <f t="shared" si="35"/>
        <v>44106</v>
      </c>
      <c r="I77" s="25">
        <f t="shared" si="35"/>
        <v>44137</v>
      </c>
      <c r="J77" s="25">
        <f t="shared" si="35"/>
        <v>44168</v>
      </c>
      <c r="K77" s="25">
        <f t="shared" si="35"/>
        <v>44199</v>
      </c>
      <c r="L77" s="25">
        <f t="shared" si="35"/>
        <v>44230</v>
      </c>
      <c r="M77" s="25">
        <f t="shared" si="35"/>
        <v>44261</v>
      </c>
      <c r="N77" s="25">
        <f t="shared" si="35"/>
        <v>44292</v>
      </c>
      <c r="O77" s="25">
        <f t="shared" si="35"/>
        <v>44323</v>
      </c>
      <c r="P77" s="25">
        <f t="shared" si="35"/>
        <v>44354</v>
      </c>
      <c r="Q77" s="25">
        <f t="shared" si="35"/>
        <v>44385</v>
      </c>
      <c r="R77" s="25">
        <f t="shared" si="35"/>
        <v>44416</v>
      </c>
      <c r="S77" s="25">
        <f t="shared" si="35"/>
        <v>44447</v>
      </c>
      <c r="T77" s="25">
        <f t="shared" si="35"/>
        <v>44478</v>
      </c>
      <c r="U77" s="25">
        <f t="shared" si="35"/>
        <v>44509</v>
      </c>
      <c r="V77" s="25">
        <f t="shared" si="35"/>
        <v>44540</v>
      </c>
      <c r="W77" s="25">
        <f t="shared" si="35"/>
        <v>44571</v>
      </c>
      <c r="X77" s="25">
        <f t="shared" si="35"/>
        <v>44602</v>
      </c>
      <c r="Y77" s="25">
        <f t="shared" si="35"/>
        <v>44633</v>
      </c>
      <c r="Z77" s="25">
        <f t="shared" si="35"/>
        <v>44664</v>
      </c>
      <c r="AA77" s="25">
        <f t="shared" si="35"/>
        <v>44695</v>
      </c>
      <c r="AB77" s="25">
        <f t="shared" si="35"/>
        <v>44726</v>
      </c>
      <c r="AC77" s="25">
        <f t="shared" si="35"/>
        <v>44757</v>
      </c>
      <c r="AD77" s="25">
        <f t="shared" si="35"/>
        <v>44788</v>
      </c>
      <c r="AE77" s="25">
        <f t="shared" si="35"/>
        <v>44819</v>
      </c>
      <c r="AF77" s="25">
        <f t="shared" si="35"/>
        <v>44850</v>
      </c>
      <c r="AG77" s="25">
        <f t="shared" si="35"/>
        <v>44881</v>
      </c>
      <c r="AH77" s="25">
        <f t="shared" si="35"/>
        <v>44912</v>
      </c>
      <c r="AI77" s="25">
        <f t="shared" si="35"/>
        <v>44943</v>
      </c>
      <c r="AJ77" s="25">
        <f t="shared" si="35"/>
        <v>44974</v>
      </c>
      <c r="AK77" s="25">
        <f t="shared" si="35"/>
        <v>45005</v>
      </c>
      <c r="AL77" s="25">
        <f t="shared" si="35"/>
        <v>45036</v>
      </c>
      <c r="AM77" s="25">
        <f t="shared" si="35"/>
        <v>45067</v>
      </c>
      <c r="AN77" s="25">
        <f t="shared" si="35"/>
        <v>45098</v>
      </c>
    </row>
    <row r="78" spans="1:40" x14ac:dyDescent="0.2">
      <c r="A78" s="1"/>
      <c r="B78" s="1"/>
      <c r="C78" s="26" t="s">
        <v>55</v>
      </c>
      <c r="D78" s="65"/>
      <c r="E78" s="46">
        <f>SUM(E79)</f>
        <v>0</v>
      </c>
      <c r="F78" s="46">
        <f t="shared" ref="F78:AN78" si="36">SUM(F79)</f>
        <v>0</v>
      </c>
      <c r="G78" s="46">
        <f t="shared" si="36"/>
        <v>0</v>
      </c>
      <c r="H78" s="46">
        <f t="shared" si="36"/>
        <v>0</v>
      </c>
      <c r="I78" s="46">
        <f t="shared" si="36"/>
        <v>0</v>
      </c>
      <c r="J78" s="46">
        <f t="shared" si="36"/>
        <v>0</v>
      </c>
      <c r="K78" s="46">
        <f t="shared" si="36"/>
        <v>0</v>
      </c>
      <c r="L78" s="46">
        <f t="shared" si="36"/>
        <v>0</v>
      </c>
      <c r="M78" s="46">
        <f t="shared" si="36"/>
        <v>0</v>
      </c>
      <c r="N78" s="46">
        <f t="shared" si="36"/>
        <v>0</v>
      </c>
      <c r="O78" s="46">
        <f t="shared" si="36"/>
        <v>0</v>
      </c>
      <c r="P78" s="46">
        <f t="shared" si="36"/>
        <v>0</v>
      </c>
      <c r="Q78" s="46">
        <f t="shared" si="36"/>
        <v>0</v>
      </c>
      <c r="R78" s="46">
        <f t="shared" si="36"/>
        <v>0</v>
      </c>
      <c r="S78" s="46">
        <f t="shared" si="36"/>
        <v>0</v>
      </c>
      <c r="T78" s="46">
        <f t="shared" si="36"/>
        <v>0</v>
      </c>
      <c r="U78" s="46">
        <f t="shared" si="36"/>
        <v>0</v>
      </c>
      <c r="V78" s="46">
        <f t="shared" si="36"/>
        <v>0</v>
      </c>
      <c r="W78" s="46">
        <f t="shared" si="36"/>
        <v>0</v>
      </c>
      <c r="X78" s="46">
        <f t="shared" si="36"/>
        <v>0</v>
      </c>
      <c r="Y78" s="46">
        <f t="shared" si="36"/>
        <v>0</v>
      </c>
      <c r="Z78" s="46">
        <f t="shared" si="36"/>
        <v>0</v>
      </c>
      <c r="AA78" s="46">
        <f t="shared" si="36"/>
        <v>0</v>
      </c>
      <c r="AB78" s="46">
        <f t="shared" si="36"/>
        <v>0</v>
      </c>
      <c r="AC78" s="46">
        <f t="shared" si="36"/>
        <v>0</v>
      </c>
      <c r="AD78" s="46">
        <f t="shared" si="36"/>
        <v>0</v>
      </c>
      <c r="AE78" s="46">
        <f t="shared" si="36"/>
        <v>0</v>
      </c>
      <c r="AF78" s="46">
        <f t="shared" si="36"/>
        <v>0</v>
      </c>
      <c r="AG78" s="46">
        <f t="shared" si="36"/>
        <v>0</v>
      </c>
      <c r="AH78" s="46">
        <f t="shared" si="36"/>
        <v>0</v>
      </c>
      <c r="AI78" s="46">
        <f t="shared" si="36"/>
        <v>0</v>
      </c>
      <c r="AJ78" s="46">
        <f t="shared" si="36"/>
        <v>0</v>
      </c>
      <c r="AK78" s="46">
        <f t="shared" si="36"/>
        <v>0</v>
      </c>
      <c r="AL78" s="46">
        <f t="shared" si="36"/>
        <v>0</v>
      </c>
      <c r="AM78" s="46">
        <f t="shared" si="36"/>
        <v>0</v>
      </c>
      <c r="AN78" s="46">
        <f t="shared" si="36"/>
        <v>0</v>
      </c>
    </row>
    <row r="79" spans="1:40" x14ac:dyDescent="0.2">
      <c r="A79" s="1"/>
      <c r="B79" s="1"/>
      <c r="C79" s="28" t="s">
        <v>56</v>
      </c>
      <c r="D79" s="9">
        <f>$D$21</f>
        <v>0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>
        <v>0</v>
      </c>
      <c r="T79" s="36">
        <v>0</v>
      </c>
      <c r="U79" s="36">
        <v>0</v>
      </c>
      <c r="V79" s="36">
        <v>0</v>
      </c>
      <c r="W79" s="36">
        <v>0</v>
      </c>
      <c r="X79" s="36">
        <v>0</v>
      </c>
      <c r="Y79" s="36">
        <v>0</v>
      </c>
      <c r="Z79" s="36">
        <v>0</v>
      </c>
      <c r="AA79" s="36">
        <v>0</v>
      </c>
      <c r="AB79" s="36">
        <v>0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</row>
    <row r="80" spans="1:40" x14ac:dyDescent="0.2">
      <c r="A80" s="1"/>
      <c r="B80" s="1"/>
      <c r="C80" s="47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</row>
    <row r="81" spans="1:40" x14ac:dyDescent="0.2">
      <c r="A81" s="1"/>
      <c r="B81" s="1"/>
      <c r="C81" s="47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</row>
    <row r="82" spans="1:40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</row>
    <row r="83" spans="1:40" x14ac:dyDescent="0.2">
      <c r="A83" s="1"/>
      <c r="B83" s="1"/>
      <c r="C83" s="69" t="s">
        <v>31</v>
      </c>
      <c r="D83" s="69"/>
      <c r="E83" s="6">
        <f>$D$8</f>
        <v>180</v>
      </c>
      <c r="F83" s="6">
        <f>E83</f>
        <v>180</v>
      </c>
      <c r="G83" s="6">
        <f t="shared" ref="G83:AN83" si="37">F83</f>
        <v>180</v>
      </c>
      <c r="H83" s="6">
        <f t="shared" si="37"/>
        <v>180</v>
      </c>
      <c r="I83" s="6">
        <f t="shared" si="37"/>
        <v>180</v>
      </c>
      <c r="J83" s="6">
        <f t="shared" si="37"/>
        <v>180</v>
      </c>
      <c r="K83" s="6">
        <f t="shared" si="37"/>
        <v>180</v>
      </c>
      <c r="L83" s="6">
        <f t="shared" si="37"/>
        <v>180</v>
      </c>
      <c r="M83" s="6">
        <f t="shared" si="37"/>
        <v>180</v>
      </c>
      <c r="N83" s="6">
        <f t="shared" si="37"/>
        <v>180</v>
      </c>
      <c r="O83" s="6">
        <f t="shared" si="37"/>
        <v>180</v>
      </c>
      <c r="P83" s="6">
        <f t="shared" si="37"/>
        <v>180</v>
      </c>
      <c r="Q83" s="6">
        <f t="shared" si="37"/>
        <v>180</v>
      </c>
      <c r="R83" s="6">
        <f t="shared" si="37"/>
        <v>180</v>
      </c>
      <c r="S83" s="6">
        <f t="shared" si="37"/>
        <v>180</v>
      </c>
      <c r="T83" s="6">
        <f t="shared" si="37"/>
        <v>180</v>
      </c>
      <c r="U83" s="6">
        <f t="shared" si="37"/>
        <v>180</v>
      </c>
      <c r="V83" s="6">
        <f t="shared" si="37"/>
        <v>180</v>
      </c>
      <c r="W83" s="6">
        <f t="shared" si="37"/>
        <v>180</v>
      </c>
      <c r="X83" s="6">
        <f t="shared" si="37"/>
        <v>180</v>
      </c>
      <c r="Y83" s="6">
        <f t="shared" si="37"/>
        <v>180</v>
      </c>
      <c r="Z83" s="6">
        <f t="shared" si="37"/>
        <v>180</v>
      </c>
      <c r="AA83" s="6">
        <f t="shared" si="37"/>
        <v>180</v>
      </c>
      <c r="AB83" s="6">
        <f t="shared" si="37"/>
        <v>180</v>
      </c>
      <c r="AC83" s="6">
        <f t="shared" si="37"/>
        <v>180</v>
      </c>
      <c r="AD83" s="6">
        <f t="shared" si="37"/>
        <v>180</v>
      </c>
      <c r="AE83" s="6">
        <f t="shared" si="37"/>
        <v>180</v>
      </c>
      <c r="AF83" s="6">
        <f t="shared" si="37"/>
        <v>180</v>
      </c>
      <c r="AG83" s="6">
        <f t="shared" si="37"/>
        <v>180</v>
      </c>
      <c r="AH83" s="6">
        <f t="shared" si="37"/>
        <v>180</v>
      </c>
      <c r="AI83" s="6">
        <f t="shared" si="37"/>
        <v>180</v>
      </c>
      <c r="AJ83" s="6">
        <f t="shared" si="37"/>
        <v>180</v>
      </c>
      <c r="AK83" s="6">
        <f t="shared" si="37"/>
        <v>180</v>
      </c>
      <c r="AL83" s="6">
        <f t="shared" si="37"/>
        <v>180</v>
      </c>
      <c r="AM83" s="6">
        <f t="shared" si="37"/>
        <v>180</v>
      </c>
      <c r="AN83" s="6">
        <f t="shared" si="37"/>
        <v>180</v>
      </c>
    </row>
    <row r="84" spans="1:40" x14ac:dyDescent="0.2">
      <c r="A84" s="1"/>
      <c r="B84" s="1"/>
      <c r="C84" s="24" t="s">
        <v>32</v>
      </c>
      <c r="D84" s="67" t="s">
        <v>21</v>
      </c>
      <c r="E84" s="25">
        <v>44013</v>
      </c>
      <c r="F84" s="25">
        <f>E84+31</f>
        <v>44044</v>
      </c>
      <c r="G84" s="25">
        <f t="shared" ref="G84:AN84" si="38">F84+31</f>
        <v>44075</v>
      </c>
      <c r="H84" s="25">
        <f t="shared" si="38"/>
        <v>44106</v>
      </c>
      <c r="I84" s="25">
        <f t="shared" si="38"/>
        <v>44137</v>
      </c>
      <c r="J84" s="25">
        <f t="shared" si="38"/>
        <v>44168</v>
      </c>
      <c r="K84" s="25">
        <f t="shared" si="38"/>
        <v>44199</v>
      </c>
      <c r="L84" s="25">
        <f t="shared" si="38"/>
        <v>44230</v>
      </c>
      <c r="M84" s="25">
        <f t="shared" si="38"/>
        <v>44261</v>
      </c>
      <c r="N84" s="25">
        <f t="shared" si="38"/>
        <v>44292</v>
      </c>
      <c r="O84" s="25">
        <f t="shared" si="38"/>
        <v>44323</v>
      </c>
      <c r="P84" s="25">
        <f t="shared" si="38"/>
        <v>44354</v>
      </c>
      <c r="Q84" s="25">
        <f t="shared" si="38"/>
        <v>44385</v>
      </c>
      <c r="R84" s="25">
        <f t="shared" si="38"/>
        <v>44416</v>
      </c>
      <c r="S84" s="25">
        <f t="shared" si="38"/>
        <v>44447</v>
      </c>
      <c r="T84" s="25">
        <f t="shared" si="38"/>
        <v>44478</v>
      </c>
      <c r="U84" s="25">
        <f t="shared" si="38"/>
        <v>44509</v>
      </c>
      <c r="V84" s="25">
        <f t="shared" si="38"/>
        <v>44540</v>
      </c>
      <c r="W84" s="25">
        <f t="shared" si="38"/>
        <v>44571</v>
      </c>
      <c r="X84" s="25">
        <f t="shared" si="38"/>
        <v>44602</v>
      </c>
      <c r="Y84" s="25">
        <f t="shared" si="38"/>
        <v>44633</v>
      </c>
      <c r="Z84" s="25">
        <f t="shared" si="38"/>
        <v>44664</v>
      </c>
      <c r="AA84" s="25">
        <f t="shared" si="38"/>
        <v>44695</v>
      </c>
      <c r="AB84" s="25">
        <f t="shared" si="38"/>
        <v>44726</v>
      </c>
      <c r="AC84" s="25">
        <f t="shared" si="38"/>
        <v>44757</v>
      </c>
      <c r="AD84" s="25">
        <f t="shared" si="38"/>
        <v>44788</v>
      </c>
      <c r="AE84" s="25">
        <f t="shared" si="38"/>
        <v>44819</v>
      </c>
      <c r="AF84" s="25">
        <f t="shared" si="38"/>
        <v>44850</v>
      </c>
      <c r="AG84" s="25">
        <f t="shared" si="38"/>
        <v>44881</v>
      </c>
      <c r="AH84" s="25">
        <f t="shared" si="38"/>
        <v>44912</v>
      </c>
      <c r="AI84" s="25">
        <f t="shared" si="38"/>
        <v>44943</v>
      </c>
      <c r="AJ84" s="25">
        <f t="shared" si="38"/>
        <v>44974</v>
      </c>
      <c r="AK84" s="25">
        <f t="shared" si="38"/>
        <v>45005</v>
      </c>
      <c r="AL84" s="25">
        <f t="shared" si="38"/>
        <v>45036</v>
      </c>
      <c r="AM84" s="25">
        <f t="shared" si="38"/>
        <v>45067</v>
      </c>
      <c r="AN84" s="25">
        <f t="shared" si="38"/>
        <v>45098</v>
      </c>
    </row>
    <row r="85" spans="1:40" x14ac:dyDescent="0.2">
      <c r="A85" s="1"/>
      <c r="B85" s="1"/>
      <c r="C85" s="48" t="s">
        <v>33</v>
      </c>
      <c r="D85" s="67"/>
      <c r="E85" s="49">
        <f>SUM(E86)</f>
        <v>73.8</v>
      </c>
      <c r="F85" s="49">
        <f t="shared" ref="F85:AN85" si="39">SUM(F86)</f>
        <v>73.8</v>
      </c>
      <c r="G85" s="49">
        <f t="shared" si="39"/>
        <v>73.8</v>
      </c>
      <c r="H85" s="49">
        <f t="shared" si="39"/>
        <v>73.8</v>
      </c>
      <c r="I85" s="49">
        <f t="shared" si="39"/>
        <v>73.8</v>
      </c>
      <c r="J85" s="49">
        <f t="shared" si="39"/>
        <v>73.8</v>
      </c>
      <c r="K85" s="49">
        <f t="shared" si="39"/>
        <v>73.8</v>
      </c>
      <c r="L85" s="49">
        <f t="shared" si="39"/>
        <v>73.8</v>
      </c>
      <c r="M85" s="49">
        <f t="shared" si="39"/>
        <v>73.8</v>
      </c>
      <c r="N85" s="49">
        <f t="shared" si="39"/>
        <v>73.8</v>
      </c>
      <c r="O85" s="49">
        <f t="shared" si="39"/>
        <v>73.8</v>
      </c>
      <c r="P85" s="49">
        <f t="shared" si="39"/>
        <v>73.8</v>
      </c>
      <c r="Q85" s="49">
        <f t="shared" si="39"/>
        <v>73.8</v>
      </c>
      <c r="R85" s="49">
        <f t="shared" si="39"/>
        <v>73.8</v>
      </c>
      <c r="S85" s="49">
        <f t="shared" si="39"/>
        <v>73.8</v>
      </c>
      <c r="T85" s="49">
        <f t="shared" si="39"/>
        <v>73.8</v>
      </c>
      <c r="U85" s="49">
        <f t="shared" si="39"/>
        <v>73.8</v>
      </c>
      <c r="V85" s="49">
        <f t="shared" si="39"/>
        <v>73.8</v>
      </c>
      <c r="W85" s="49">
        <f t="shared" si="39"/>
        <v>73.8</v>
      </c>
      <c r="X85" s="49">
        <f t="shared" si="39"/>
        <v>73.8</v>
      </c>
      <c r="Y85" s="49">
        <f t="shared" si="39"/>
        <v>73.8</v>
      </c>
      <c r="Z85" s="49">
        <f t="shared" si="39"/>
        <v>73.8</v>
      </c>
      <c r="AA85" s="49">
        <f t="shared" si="39"/>
        <v>73.8</v>
      </c>
      <c r="AB85" s="49">
        <f t="shared" si="39"/>
        <v>73.8</v>
      </c>
      <c r="AC85" s="49">
        <f t="shared" si="39"/>
        <v>73.8</v>
      </c>
      <c r="AD85" s="49">
        <f t="shared" si="39"/>
        <v>73.8</v>
      </c>
      <c r="AE85" s="49">
        <f t="shared" si="39"/>
        <v>73.8</v>
      </c>
      <c r="AF85" s="49">
        <f t="shared" si="39"/>
        <v>73.8</v>
      </c>
      <c r="AG85" s="49">
        <f t="shared" si="39"/>
        <v>73.8</v>
      </c>
      <c r="AH85" s="49">
        <f t="shared" si="39"/>
        <v>73.8</v>
      </c>
      <c r="AI85" s="49">
        <f t="shared" si="39"/>
        <v>73.8</v>
      </c>
      <c r="AJ85" s="49">
        <f t="shared" si="39"/>
        <v>73.8</v>
      </c>
      <c r="AK85" s="49">
        <f t="shared" si="39"/>
        <v>73.8</v>
      </c>
      <c r="AL85" s="49">
        <f t="shared" si="39"/>
        <v>73.8</v>
      </c>
      <c r="AM85" s="49">
        <f t="shared" si="39"/>
        <v>73.8</v>
      </c>
      <c r="AN85" s="49">
        <f t="shared" si="39"/>
        <v>73.8</v>
      </c>
    </row>
    <row r="86" spans="1:40" x14ac:dyDescent="0.2">
      <c r="A86" s="1"/>
      <c r="B86" s="1"/>
      <c r="C86" s="28" t="s">
        <v>34</v>
      </c>
      <c r="D86" s="12">
        <f>$D$16</f>
        <v>0.41</v>
      </c>
      <c r="E86" s="35">
        <f>($D$46*E83)+E79</f>
        <v>73.8</v>
      </c>
      <c r="F86" s="35">
        <f t="shared" ref="F86:G86" si="40">($D$46*F83)+F79</f>
        <v>73.8</v>
      </c>
      <c r="G86" s="35">
        <f t="shared" si="40"/>
        <v>73.8</v>
      </c>
      <c r="H86" s="35">
        <f>($D$46*H83)</f>
        <v>73.8</v>
      </c>
      <c r="I86" s="35">
        <f t="shared" ref="I86:AN86" si="41">($D$46*I83)</f>
        <v>73.8</v>
      </c>
      <c r="J86" s="35">
        <f t="shared" si="41"/>
        <v>73.8</v>
      </c>
      <c r="K86" s="35">
        <f t="shared" si="41"/>
        <v>73.8</v>
      </c>
      <c r="L86" s="35">
        <f t="shared" si="41"/>
        <v>73.8</v>
      </c>
      <c r="M86" s="35">
        <f t="shared" si="41"/>
        <v>73.8</v>
      </c>
      <c r="N86" s="35">
        <f t="shared" si="41"/>
        <v>73.8</v>
      </c>
      <c r="O86" s="35">
        <f t="shared" si="41"/>
        <v>73.8</v>
      </c>
      <c r="P86" s="35">
        <f t="shared" si="41"/>
        <v>73.8</v>
      </c>
      <c r="Q86" s="35">
        <f t="shared" si="41"/>
        <v>73.8</v>
      </c>
      <c r="R86" s="35">
        <f t="shared" si="41"/>
        <v>73.8</v>
      </c>
      <c r="S86" s="35">
        <f t="shared" si="41"/>
        <v>73.8</v>
      </c>
      <c r="T86" s="35">
        <f t="shared" si="41"/>
        <v>73.8</v>
      </c>
      <c r="U86" s="35">
        <f t="shared" si="41"/>
        <v>73.8</v>
      </c>
      <c r="V86" s="35">
        <f t="shared" si="41"/>
        <v>73.8</v>
      </c>
      <c r="W86" s="35">
        <f t="shared" si="41"/>
        <v>73.8</v>
      </c>
      <c r="X86" s="35">
        <f t="shared" si="41"/>
        <v>73.8</v>
      </c>
      <c r="Y86" s="35">
        <f t="shared" si="41"/>
        <v>73.8</v>
      </c>
      <c r="Z86" s="35">
        <f t="shared" si="41"/>
        <v>73.8</v>
      </c>
      <c r="AA86" s="35">
        <f t="shared" si="41"/>
        <v>73.8</v>
      </c>
      <c r="AB86" s="35">
        <f t="shared" si="41"/>
        <v>73.8</v>
      </c>
      <c r="AC86" s="35">
        <f t="shared" si="41"/>
        <v>73.8</v>
      </c>
      <c r="AD86" s="35">
        <f t="shared" si="41"/>
        <v>73.8</v>
      </c>
      <c r="AE86" s="35">
        <f t="shared" si="41"/>
        <v>73.8</v>
      </c>
      <c r="AF86" s="35">
        <f t="shared" si="41"/>
        <v>73.8</v>
      </c>
      <c r="AG86" s="35">
        <f t="shared" si="41"/>
        <v>73.8</v>
      </c>
      <c r="AH86" s="35">
        <f t="shared" si="41"/>
        <v>73.8</v>
      </c>
      <c r="AI86" s="35">
        <f t="shared" si="41"/>
        <v>73.8</v>
      </c>
      <c r="AJ86" s="35">
        <f t="shared" si="41"/>
        <v>73.8</v>
      </c>
      <c r="AK86" s="35">
        <f t="shared" si="41"/>
        <v>73.8</v>
      </c>
      <c r="AL86" s="35">
        <f t="shared" si="41"/>
        <v>73.8</v>
      </c>
      <c r="AM86" s="35">
        <f t="shared" si="41"/>
        <v>73.8</v>
      </c>
      <c r="AN86" s="35">
        <f t="shared" si="41"/>
        <v>73.8</v>
      </c>
    </row>
    <row r="87" spans="1:40" x14ac:dyDescent="0.2">
      <c r="A87" s="1"/>
      <c r="B87" s="1"/>
      <c r="C87" s="70" t="s">
        <v>57</v>
      </c>
      <c r="D87" s="70"/>
      <c r="E87" s="50">
        <f t="shared" ref="E87:AN87" si="42">E35</f>
        <v>180</v>
      </c>
      <c r="F87" s="50">
        <f t="shared" si="42"/>
        <v>179</v>
      </c>
      <c r="G87" s="50">
        <f t="shared" si="42"/>
        <v>153</v>
      </c>
      <c r="H87" s="50">
        <f t="shared" si="42"/>
        <v>127</v>
      </c>
      <c r="I87" s="50">
        <f t="shared" si="42"/>
        <v>127</v>
      </c>
      <c r="J87" s="50">
        <f t="shared" si="42"/>
        <v>127</v>
      </c>
      <c r="K87" s="50">
        <f t="shared" si="42"/>
        <v>127</v>
      </c>
      <c r="L87" s="50">
        <f t="shared" si="42"/>
        <v>127</v>
      </c>
      <c r="M87" s="50">
        <f t="shared" si="42"/>
        <v>127</v>
      </c>
      <c r="N87" s="50">
        <f t="shared" si="42"/>
        <v>127</v>
      </c>
      <c r="O87" s="50">
        <f t="shared" si="42"/>
        <v>127</v>
      </c>
      <c r="P87" s="50">
        <f t="shared" si="42"/>
        <v>127</v>
      </c>
      <c r="Q87" s="50">
        <f t="shared" si="42"/>
        <v>127</v>
      </c>
      <c r="R87" s="50">
        <f t="shared" si="42"/>
        <v>127</v>
      </c>
      <c r="S87" s="50">
        <f t="shared" si="42"/>
        <v>127</v>
      </c>
      <c r="T87" s="50">
        <f t="shared" si="42"/>
        <v>127</v>
      </c>
      <c r="U87" s="50">
        <f t="shared" si="42"/>
        <v>127</v>
      </c>
      <c r="V87" s="50">
        <f t="shared" si="42"/>
        <v>127</v>
      </c>
      <c r="W87" s="50">
        <f t="shared" si="42"/>
        <v>127</v>
      </c>
      <c r="X87" s="50">
        <f t="shared" si="42"/>
        <v>127</v>
      </c>
      <c r="Y87" s="50">
        <f t="shared" si="42"/>
        <v>127</v>
      </c>
      <c r="Z87" s="50">
        <f t="shared" si="42"/>
        <v>127</v>
      </c>
      <c r="AA87" s="50">
        <f t="shared" si="42"/>
        <v>127</v>
      </c>
      <c r="AB87" s="50">
        <f t="shared" si="42"/>
        <v>127</v>
      </c>
      <c r="AC87" s="50">
        <f t="shared" si="42"/>
        <v>127</v>
      </c>
      <c r="AD87" s="50">
        <f t="shared" si="42"/>
        <v>127</v>
      </c>
      <c r="AE87" s="50">
        <f t="shared" si="42"/>
        <v>127</v>
      </c>
      <c r="AF87" s="50">
        <f t="shared" si="42"/>
        <v>127</v>
      </c>
      <c r="AG87" s="50">
        <f t="shared" si="42"/>
        <v>127</v>
      </c>
      <c r="AH87" s="50">
        <f t="shared" si="42"/>
        <v>127</v>
      </c>
      <c r="AI87" s="50">
        <f t="shared" si="42"/>
        <v>127</v>
      </c>
      <c r="AJ87" s="50">
        <f t="shared" si="42"/>
        <v>127</v>
      </c>
      <c r="AK87" s="50">
        <f t="shared" si="42"/>
        <v>127</v>
      </c>
      <c r="AL87" s="50">
        <f t="shared" si="42"/>
        <v>127</v>
      </c>
      <c r="AM87" s="50">
        <f t="shared" si="42"/>
        <v>127</v>
      </c>
      <c r="AN87" s="50">
        <f t="shared" si="42"/>
        <v>127</v>
      </c>
    </row>
    <row r="88" spans="1:40" x14ac:dyDescent="0.2">
      <c r="A88" s="1"/>
      <c r="B88" s="1"/>
      <c r="C88" s="24" t="s">
        <v>32</v>
      </c>
      <c r="D88" s="71" t="s">
        <v>21</v>
      </c>
      <c r="E88" s="25">
        <v>44013</v>
      </c>
      <c r="F88" s="25">
        <f>E88+31</f>
        <v>44044</v>
      </c>
      <c r="G88" s="25">
        <f t="shared" ref="G88:AN88" si="43">F88+31</f>
        <v>44075</v>
      </c>
      <c r="H88" s="25">
        <f t="shared" si="43"/>
        <v>44106</v>
      </c>
      <c r="I88" s="25">
        <f t="shared" si="43"/>
        <v>44137</v>
      </c>
      <c r="J88" s="25">
        <f t="shared" si="43"/>
        <v>44168</v>
      </c>
      <c r="K88" s="25">
        <f t="shared" si="43"/>
        <v>44199</v>
      </c>
      <c r="L88" s="25">
        <f t="shared" si="43"/>
        <v>44230</v>
      </c>
      <c r="M88" s="25">
        <f t="shared" si="43"/>
        <v>44261</v>
      </c>
      <c r="N88" s="25">
        <f t="shared" si="43"/>
        <v>44292</v>
      </c>
      <c r="O88" s="25">
        <f t="shared" si="43"/>
        <v>44323</v>
      </c>
      <c r="P88" s="25">
        <f t="shared" si="43"/>
        <v>44354</v>
      </c>
      <c r="Q88" s="25">
        <f t="shared" si="43"/>
        <v>44385</v>
      </c>
      <c r="R88" s="25">
        <f t="shared" si="43"/>
        <v>44416</v>
      </c>
      <c r="S88" s="25">
        <f t="shared" si="43"/>
        <v>44447</v>
      </c>
      <c r="T88" s="25">
        <f t="shared" si="43"/>
        <v>44478</v>
      </c>
      <c r="U88" s="25">
        <f t="shared" si="43"/>
        <v>44509</v>
      </c>
      <c r="V88" s="25">
        <f t="shared" si="43"/>
        <v>44540</v>
      </c>
      <c r="W88" s="25">
        <f t="shared" si="43"/>
        <v>44571</v>
      </c>
      <c r="X88" s="25">
        <f t="shared" si="43"/>
        <v>44602</v>
      </c>
      <c r="Y88" s="25">
        <f t="shared" si="43"/>
        <v>44633</v>
      </c>
      <c r="Z88" s="25">
        <f t="shared" si="43"/>
        <v>44664</v>
      </c>
      <c r="AA88" s="25">
        <f t="shared" si="43"/>
        <v>44695</v>
      </c>
      <c r="AB88" s="25">
        <f t="shared" si="43"/>
        <v>44726</v>
      </c>
      <c r="AC88" s="25">
        <f t="shared" si="43"/>
        <v>44757</v>
      </c>
      <c r="AD88" s="25">
        <f t="shared" si="43"/>
        <v>44788</v>
      </c>
      <c r="AE88" s="25">
        <f t="shared" si="43"/>
        <v>44819</v>
      </c>
      <c r="AF88" s="25">
        <f t="shared" si="43"/>
        <v>44850</v>
      </c>
      <c r="AG88" s="25">
        <f t="shared" si="43"/>
        <v>44881</v>
      </c>
      <c r="AH88" s="25">
        <f t="shared" si="43"/>
        <v>44912</v>
      </c>
      <c r="AI88" s="25">
        <f t="shared" si="43"/>
        <v>44943</v>
      </c>
      <c r="AJ88" s="25">
        <f t="shared" si="43"/>
        <v>44974</v>
      </c>
      <c r="AK88" s="25">
        <f t="shared" si="43"/>
        <v>45005</v>
      </c>
      <c r="AL88" s="25">
        <f t="shared" si="43"/>
        <v>45036</v>
      </c>
      <c r="AM88" s="25">
        <f t="shared" si="43"/>
        <v>45067</v>
      </c>
      <c r="AN88" s="25">
        <f t="shared" si="43"/>
        <v>45098</v>
      </c>
    </row>
    <row r="89" spans="1:40" x14ac:dyDescent="0.2">
      <c r="A89" s="1"/>
      <c r="B89" s="1"/>
      <c r="C89" s="51" t="s">
        <v>58</v>
      </c>
      <c r="D89" s="71"/>
      <c r="E89" s="52">
        <f>SUM(E90)</f>
        <v>73.8</v>
      </c>
      <c r="F89" s="52">
        <f t="shared" ref="F89:AN89" si="44">SUM(F90)</f>
        <v>73.39</v>
      </c>
      <c r="G89" s="52">
        <f t="shared" si="44"/>
        <v>62.73</v>
      </c>
      <c r="H89" s="52">
        <f t="shared" si="44"/>
        <v>52.07</v>
      </c>
      <c r="I89" s="52">
        <f t="shared" si="44"/>
        <v>52.07</v>
      </c>
      <c r="J89" s="52">
        <f t="shared" si="44"/>
        <v>52.07</v>
      </c>
      <c r="K89" s="52">
        <f t="shared" si="44"/>
        <v>52.07</v>
      </c>
      <c r="L89" s="52">
        <f t="shared" si="44"/>
        <v>52.07</v>
      </c>
      <c r="M89" s="52">
        <f t="shared" si="44"/>
        <v>52.07</v>
      </c>
      <c r="N89" s="52">
        <f t="shared" si="44"/>
        <v>52.07</v>
      </c>
      <c r="O89" s="52">
        <f t="shared" si="44"/>
        <v>52.07</v>
      </c>
      <c r="P89" s="52">
        <f t="shared" si="44"/>
        <v>52.07</v>
      </c>
      <c r="Q89" s="52">
        <f t="shared" si="44"/>
        <v>52.07</v>
      </c>
      <c r="R89" s="52">
        <f t="shared" si="44"/>
        <v>52.07</v>
      </c>
      <c r="S89" s="52">
        <f t="shared" si="44"/>
        <v>52.07</v>
      </c>
      <c r="T89" s="52">
        <f t="shared" si="44"/>
        <v>52.07</v>
      </c>
      <c r="U89" s="52">
        <f t="shared" si="44"/>
        <v>52.07</v>
      </c>
      <c r="V89" s="52">
        <f t="shared" si="44"/>
        <v>52.07</v>
      </c>
      <c r="W89" s="52">
        <f t="shared" si="44"/>
        <v>52.07</v>
      </c>
      <c r="X89" s="52">
        <f t="shared" si="44"/>
        <v>52.07</v>
      </c>
      <c r="Y89" s="52">
        <f t="shared" si="44"/>
        <v>52.07</v>
      </c>
      <c r="Z89" s="52">
        <f t="shared" si="44"/>
        <v>52.07</v>
      </c>
      <c r="AA89" s="52">
        <f t="shared" si="44"/>
        <v>52.07</v>
      </c>
      <c r="AB89" s="52">
        <f t="shared" si="44"/>
        <v>52.07</v>
      </c>
      <c r="AC89" s="52">
        <f t="shared" si="44"/>
        <v>52.07</v>
      </c>
      <c r="AD89" s="52">
        <f t="shared" si="44"/>
        <v>52.07</v>
      </c>
      <c r="AE89" s="52">
        <f t="shared" si="44"/>
        <v>52.07</v>
      </c>
      <c r="AF89" s="52">
        <f t="shared" si="44"/>
        <v>52.07</v>
      </c>
      <c r="AG89" s="52">
        <f t="shared" si="44"/>
        <v>52.07</v>
      </c>
      <c r="AH89" s="52">
        <f t="shared" si="44"/>
        <v>52.07</v>
      </c>
      <c r="AI89" s="52">
        <f t="shared" si="44"/>
        <v>52.07</v>
      </c>
      <c r="AJ89" s="52">
        <f t="shared" si="44"/>
        <v>52.07</v>
      </c>
      <c r="AK89" s="52">
        <f t="shared" si="44"/>
        <v>52.07</v>
      </c>
      <c r="AL89" s="52">
        <f t="shared" si="44"/>
        <v>52.07</v>
      </c>
      <c r="AM89" s="52">
        <f t="shared" si="44"/>
        <v>52.07</v>
      </c>
      <c r="AN89" s="52">
        <f t="shared" si="44"/>
        <v>52.07</v>
      </c>
    </row>
    <row r="90" spans="1:40" x14ac:dyDescent="0.2">
      <c r="A90" s="1"/>
      <c r="B90" s="1"/>
      <c r="C90" s="28" t="s">
        <v>34</v>
      </c>
      <c r="D90" s="41">
        <f>$D$17</f>
        <v>0.41</v>
      </c>
      <c r="E90" s="35">
        <f>$D$90*E87</f>
        <v>73.8</v>
      </c>
      <c r="F90" s="35">
        <f t="shared" ref="F90:AN90" si="45">$D$90*F87</f>
        <v>73.39</v>
      </c>
      <c r="G90" s="35">
        <f t="shared" si="45"/>
        <v>62.73</v>
      </c>
      <c r="H90" s="35">
        <f t="shared" si="45"/>
        <v>52.07</v>
      </c>
      <c r="I90" s="35">
        <f t="shared" si="45"/>
        <v>52.07</v>
      </c>
      <c r="J90" s="35">
        <f t="shared" si="45"/>
        <v>52.07</v>
      </c>
      <c r="K90" s="35">
        <f t="shared" si="45"/>
        <v>52.07</v>
      </c>
      <c r="L90" s="35">
        <f t="shared" si="45"/>
        <v>52.07</v>
      </c>
      <c r="M90" s="35">
        <f t="shared" si="45"/>
        <v>52.07</v>
      </c>
      <c r="N90" s="35">
        <f t="shared" si="45"/>
        <v>52.07</v>
      </c>
      <c r="O90" s="35">
        <f t="shared" si="45"/>
        <v>52.07</v>
      </c>
      <c r="P90" s="35">
        <f t="shared" si="45"/>
        <v>52.07</v>
      </c>
      <c r="Q90" s="35">
        <f t="shared" si="45"/>
        <v>52.07</v>
      </c>
      <c r="R90" s="35">
        <f t="shared" si="45"/>
        <v>52.07</v>
      </c>
      <c r="S90" s="35">
        <f t="shared" si="45"/>
        <v>52.07</v>
      </c>
      <c r="T90" s="35">
        <f t="shared" si="45"/>
        <v>52.07</v>
      </c>
      <c r="U90" s="35">
        <f t="shared" si="45"/>
        <v>52.07</v>
      </c>
      <c r="V90" s="35">
        <f t="shared" si="45"/>
        <v>52.07</v>
      </c>
      <c r="W90" s="35">
        <f t="shared" si="45"/>
        <v>52.07</v>
      </c>
      <c r="X90" s="35">
        <f t="shared" si="45"/>
        <v>52.07</v>
      </c>
      <c r="Y90" s="35">
        <f t="shared" si="45"/>
        <v>52.07</v>
      </c>
      <c r="Z90" s="35">
        <f t="shared" si="45"/>
        <v>52.07</v>
      </c>
      <c r="AA90" s="35">
        <f t="shared" si="45"/>
        <v>52.07</v>
      </c>
      <c r="AB90" s="35">
        <f t="shared" si="45"/>
        <v>52.07</v>
      </c>
      <c r="AC90" s="35">
        <f t="shared" si="45"/>
        <v>52.07</v>
      </c>
      <c r="AD90" s="35">
        <f t="shared" si="45"/>
        <v>52.07</v>
      </c>
      <c r="AE90" s="35">
        <f t="shared" si="45"/>
        <v>52.07</v>
      </c>
      <c r="AF90" s="35">
        <f t="shared" si="45"/>
        <v>52.07</v>
      </c>
      <c r="AG90" s="35">
        <f t="shared" si="45"/>
        <v>52.07</v>
      </c>
      <c r="AH90" s="35">
        <f t="shared" si="45"/>
        <v>52.07</v>
      </c>
      <c r="AI90" s="35">
        <f t="shared" si="45"/>
        <v>52.07</v>
      </c>
      <c r="AJ90" s="35">
        <f t="shared" si="45"/>
        <v>52.07</v>
      </c>
      <c r="AK90" s="35">
        <f t="shared" si="45"/>
        <v>52.07</v>
      </c>
      <c r="AL90" s="35">
        <f t="shared" si="45"/>
        <v>52.07</v>
      </c>
      <c r="AM90" s="35">
        <f t="shared" si="45"/>
        <v>52.07</v>
      </c>
      <c r="AN90" s="35">
        <f t="shared" si="45"/>
        <v>52.07</v>
      </c>
    </row>
    <row r="91" spans="1:40" x14ac:dyDescent="0.2">
      <c r="A91" s="1"/>
      <c r="B91" s="1"/>
      <c r="C91" s="68" t="s">
        <v>59</v>
      </c>
      <c r="D91" s="68"/>
      <c r="E91" s="53">
        <f>E87</f>
        <v>180</v>
      </c>
      <c r="F91" s="53">
        <f t="shared" ref="F91:AN91" si="46">F87</f>
        <v>179</v>
      </c>
      <c r="G91" s="53">
        <f t="shared" si="46"/>
        <v>153</v>
      </c>
      <c r="H91" s="53">
        <f t="shared" si="46"/>
        <v>127</v>
      </c>
      <c r="I91" s="53">
        <f t="shared" si="46"/>
        <v>127</v>
      </c>
      <c r="J91" s="53">
        <f t="shared" si="46"/>
        <v>127</v>
      </c>
      <c r="K91" s="53">
        <f t="shared" si="46"/>
        <v>127</v>
      </c>
      <c r="L91" s="53">
        <f t="shared" si="46"/>
        <v>127</v>
      </c>
      <c r="M91" s="53">
        <f t="shared" si="46"/>
        <v>127</v>
      </c>
      <c r="N91" s="53">
        <f t="shared" si="46"/>
        <v>127</v>
      </c>
      <c r="O91" s="53">
        <f t="shared" si="46"/>
        <v>127</v>
      </c>
      <c r="P91" s="53">
        <f t="shared" si="46"/>
        <v>127</v>
      </c>
      <c r="Q91" s="53">
        <f t="shared" si="46"/>
        <v>127</v>
      </c>
      <c r="R91" s="53">
        <f t="shared" si="46"/>
        <v>127</v>
      </c>
      <c r="S91" s="53">
        <f t="shared" si="46"/>
        <v>127</v>
      </c>
      <c r="T91" s="53">
        <f t="shared" si="46"/>
        <v>127</v>
      </c>
      <c r="U91" s="53">
        <f t="shared" si="46"/>
        <v>127</v>
      </c>
      <c r="V91" s="53">
        <f t="shared" si="46"/>
        <v>127</v>
      </c>
      <c r="W91" s="53">
        <f t="shared" si="46"/>
        <v>127</v>
      </c>
      <c r="X91" s="53">
        <f t="shared" si="46"/>
        <v>127</v>
      </c>
      <c r="Y91" s="53">
        <f t="shared" si="46"/>
        <v>127</v>
      </c>
      <c r="Z91" s="53">
        <f t="shared" si="46"/>
        <v>127</v>
      </c>
      <c r="AA91" s="53">
        <f t="shared" si="46"/>
        <v>127</v>
      </c>
      <c r="AB91" s="53">
        <f t="shared" si="46"/>
        <v>127</v>
      </c>
      <c r="AC91" s="53">
        <f t="shared" si="46"/>
        <v>127</v>
      </c>
      <c r="AD91" s="53">
        <f t="shared" si="46"/>
        <v>127</v>
      </c>
      <c r="AE91" s="53">
        <f t="shared" si="46"/>
        <v>127</v>
      </c>
      <c r="AF91" s="53">
        <f t="shared" si="46"/>
        <v>127</v>
      </c>
      <c r="AG91" s="53">
        <f t="shared" si="46"/>
        <v>127</v>
      </c>
      <c r="AH91" s="53">
        <f t="shared" si="46"/>
        <v>127</v>
      </c>
      <c r="AI91" s="53">
        <f t="shared" si="46"/>
        <v>127</v>
      </c>
      <c r="AJ91" s="53">
        <f t="shared" si="46"/>
        <v>127</v>
      </c>
      <c r="AK91" s="53">
        <f t="shared" si="46"/>
        <v>127</v>
      </c>
      <c r="AL91" s="53">
        <f t="shared" si="46"/>
        <v>127</v>
      </c>
      <c r="AM91" s="53">
        <f t="shared" si="46"/>
        <v>127</v>
      </c>
      <c r="AN91" s="53">
        <f t="shared" si="46"/>
        <v>127</v>
      </c>
    </row>
    <row r="92" spans="1:40" x14ac:dyDescent="0.2">
      <c r="A92" s="1"/>
      <c r="B92" s="1"/>
      <c r="C92" s="24" t="s">
        <v>32</v>
      </c>
      <c r="D92" s="72" t="s">
        <v>21</v>
      </c>
      <c r="E92" s="25">
        <v>44013</v>
      </c>
      <c r="F92" s="25">
        <f>E92+31</f>
        <v>44044</v>
      </c>
      <c r="G92" s="25">
        <f t="shared" ref="G92:AN92" si="47">F92+31</f>
        <v>44075</v>
      </c>
      <c r="H92" s="25">
        <f t="shared" si="47"/>
        <v>44106</v>
      </c>
      <c r="I92" s="25">
        <f t="shared" si="47"/>
        <v>44137</v>
      </c>
      <c r="J92" s="25">
        <f t="shared" si="47"/>
        <v>44168</v>
      </c>
      <c r="K92" s="25">
        <f t="shared" si="47"/>
        <v>44199</v>
      </c>
      <c r="L92" s="25">
        <f t="shared" si="47"/>
        <v>44230</v>
      </c>
      <c r="M92" s="25">
        <f t="shared" si="47"/>
        <v>44261</v>
      </c>
      <c r="N92" s="25">
        <f t="shared" si="47"/>
        <v>44292</v>
      </c>
      <c r="O92" s="25">
        <f t="shared" si="47"/>
        <v>44323</v>
      </c>
      <c r="P92" s="25">
        <f t="shared" si="47"/>
        <v>44354</v>
      </c>
      <c r="Q92" s="25">
        <f t="shared" si="47"/>
        <v>44385</v>
      </c>
      <c r="R92" s="25">
        <f t="shared" si="47"/>
        <v>44416</v>
      </c>
      <c r="S92" s="25">
        <f t="shared" si="47"/>
        <v>44447</v>
      </c>
      <c r="T92" s="25">
        <f t="shared" si="47"/>
        <v>44478</v>
      </c>
      <c r="U92" s="25">
        <f t="shared" si="47"/>
        <v>44509</v>
      </c>
      <c r="V92" s="25">
        <f t="shared" si="47"/>
        <v>44540</v>
      </c>
      <c r="W92" s="25">
        <f t="shared" si="47"/>
        <v>44571</v>
      </c>
      <c r="X92" s="25">
        <f t="shared" si="47"/>
        <v>44602</v>
      </c>
      <c r="Y92" s="25">
        <f t="shared" si="47"/>
        <v>44633</v>
      </c>
      <c r="Z92" s="25">
        <f t="shared" si="47"/>
        <v>44664</v>
      </c>
      <c r="AA92" s="25">
        <f t="shared" si="47"/>
        <v>44695</v>
      </c>
      <c r="AB92" s="25">
        <f t="shared" si="47"/>
        <v>44726</v>
      </c>
      <c r="AC92" s="25">
        <f t="shared" si="47"/>
        <v>44757</v>
      </c>
      <c r="AD92" s="25">
        <f t="shared" si="47"/>
        <v>44788</v>
      </c>
      <c r="AE92" s="25">
        <f t="shared" si="47"/>
        <v>44819</v>
      </c>
      <c r="AF92" s="25">
        <f t="shared" si="47"/>
        <v>44850</v>
      </c>
      <c r="AG92" s="25">
        <f t="shared" si="47"/>
        <v>44881</v>
      </c>
      <c r="AH92" s="25">
        <f t="shared" si="47"/>
        <v>44912</v>
      </c>
      <c r="AI92" s="25">
        <f t="shared" si="47"/>
        <v>44943</v>
      </c>
      <c r="AJ92" s="25">
        <f t="shared" si="47"/>
        <v>44974</v>
      </c>
      <c r="AK92" s="25">
        <f t="shared" si="47"/>
        <v>45005</v>
      </c>
      <c r="AL92" s="25">
        <f t="shared" si="47"/>
        <v>45036</v>
      </c>
      <c r="AM92" s="25">
        <f t="shared" si="47"/>
        <v>45067</v>
      </c>
      <c r="AN92" s="25">
        <f t="shared" si="47"/>
        <v>45098</v>
      </c>
    </row>
    <row r="93" spans="1:40" x14ac:dyDescent="0.2">
      <c r="A93" s="1"/>
      <c r="B93" s="1"/>
      <c r="C93" s="54" t="s">
        <v>60</v>
      </c>
      <c r="D93" s="72"/>
      <c r="E93" s="55">
        <f>SUM(E94)</f>
        <v>244.55</v>
      </c>
      <c r="F93" s="55">
        <f t="shared" ref="F93:AN93" si="48">SUM(F94)</f>
        <v>112.39</v>
      </c>
      <c r="G93" s="55">
        <f t="shared" si="48"/>
        <v>101.72999999999999</v>
      </c>
      <c r="H93" s="55">
        <f t="shared" si="48"/>
        <v>52.07</v>
      </c>
      <c r="I93" s="55">
        <f t="shared" si="48"/>
        <v>52.07</v>
      </c>
      <c r="J93" s="55">
        <f t="shared" si="48"/>
        <v>52.07</v>
      </c>
      <c r="K93" s="55">
        <f t="shared" si="48"/>
        <v>52.07</v>
      </c>
      <c r="L93" s="55">
        <f t="shared" si="48"/>
        <v>52.07</v>
      </c>
      <c r="M93" s="55">
        <f t="shared" si="48"/>
        <v>52.07</v>
      </c>
      <c r="N93" s="55">
        <f t="shared" si="48"/>
        <v>52.07</v>
      </c>
      <c r="O93" s="55">
        <f t="shared" si="48"/>
        <v>52.07</v>
      </c>
      <c r="P93" s="55">
        <f t="shared" si="48"/>
        <v>52.07</v>
      </c>
      <c r="Q93" s="55">
        <f t="shared" si="48"/>
        <v>52.07</v>
      </c>
      <c r="R93" s="55">
        <f t="shared" si="48"/>
        <v>52.07</v>
      </c>
      <c r="S93" s="55">
        <f t="shared" si="48"/>
        <v>52.07</v>
      </c>
      <c r="T93" s="55">
        <f t="shared" si="48"/>
        <v>52.07</v>
      </c>
      <c r="U93" s="55">
        <f t="shared" si="48"/>
        <v>52.07</v>
      </c>
      <c r="V93" s="55">
        <f t="shared" si="48"/>
        <v>52.07</v>
      </c>
      <c r="W93" s="55">
        <f t="shared" si="48"/>
        <v>52.07</v>
      </c>
      <c r="X93" s="55">
        <f t="shared" si="48"/>
        <v>52.07</v>
      </c>
      <c r="Y93" s="55">
        <f t="shared" si="48"/>
        <v>52.07</v>
      </c>
      <c r="Z93" s="55">
        <f t="shared" si="48"/>
        <v>52.07</v>
      </c>
      <c r="AA93" s="55">
        <f t="shared" si="48"/>
        <v>52.07</v>
      </c>
      <c r="AB93" s="55">
        <f t="shared" si="48"/>
        <v>52.07</v>
      </c>
      <c r="AC93" s="55">
        <f t="shared" si="48"/>
        <v>52.07</v>
      </c>
      <c r="AD93" s="55">
        <f t="shared" si="48"/>
        <v>52.07</v>
      </c>
      <c r="AE93" s="55">
        <f t="shared" si="48"/>
        <v>52.07</v>
      </c>
      <c r="AF93" s="55">
        <f t="shared" si="48"/>
        <v>52.07</v>
      </c>
      <c r="AG93" s="55">
        <f t="shared" si="48"/>
        <v>52.07</v>
      </c>
      <c r="AH93" s="55">
        <f t="shared" si="48"/>
        <v>52.07</v>
      </c>
      <c r="AI93" s="55">
        <f t="shared" si="48"/>
        <v>52.07</v>
      </c>
      <c r="AJ93" s="55">
        <f t="shared" si="48"/>
        <v>52.07</v>
      </c>
      <c r="AK93" s="55">
        <f t="shared" si="48"/>
        <v>52.07</v>
      </c>
      <c r="AL93" s="55">
        <f t="shared" si="48"/>
        <v>52.07</v>
      </c>
      <c r="AM93" s="55">
        <f t="shared" si="48"/>
        <v>52.07</v>
      </c>
      <c r="AN93" s="55">
        <f t="shared" si="48"/>
        <v>52.07</v>
      </c>
    </row>
    <row r="94" spans="1:40" x14ac:dyDescent="0.2">
      <c r="A94" s="1"/>
      <c r="B94" s="1"/>
      <c r="C94" s="28" t="s">
        <v>61</v>
      </c>
      <c r="D94" s="38">
        <f>$D$17</f>
        <v>0.41</v>
      </c>
      <c r="E94" s="35">
        <f>E29+E37+E54+E60+E66+E72+E78</f>
        <v>244.55</v>
      </c>
      <c r="F94" s="35">
        <f>F29+F37+F54+F60+F66+F72+F78</f>
        <v>112.39</v>
      </c>
      <c r="G94" s="35">
        <f t="shared" ref="G94:AN94" si="49">G29+G37+G54+G60+G66+G72+G78</f>
        <v>101.72999999999999</v>
      </c>
      <c r="H94" s="35">
        <f t="shared" si="49"/>
        <v>52.07</v>
      </c>
      <c r="I94" s="35">
        <f>I29+I37+I54+I60+I66+I72+I78</f>
        <v>52.07</v>
      </c>
      <c r="J94" s="35">
        <f t="shared" si="49"/>
        <v>52.07</v>
      </c>
      <c r="K94" s="35">
        <f t="shared" si="49"/>
        <v>52.07</v>
      </c>
      <c r="L94" s="35">
        <f t="shared" si="49"/>
        <v>52.07</v>
      </c>
      <c r="M94" s="35">
        <f t="shared" si="49"/>
        <v>52.07</v>
      </c>
      <c r="N94" s="35">
        <f t="shared" si="49"/>
        <v>52.07</v>
      </c>
      <c r="O94" s="35">
        <f t="shared" si="49"/>
        <v>52.07</v>
      </c>
      <c r="P94" s="35">
        <f t="shared" si="49"/>
        <v>52.07</v>
      </c>
      <c r="Q94" s="35">
        <f t="shared" si="49"/>
        <v>52.07</v>
      </c>
      <c r="R94" s="35">
        <f t="shared" si="49"/>
        <v>52.07</v>
      </c>
      <c r="S94" s="35">
        <f t="shared" si="49"/>
        <v>52.07</v>
      </c>
      <c r="T94" s="35">
        <f t="shared" si="49"/>
        <v>52.07</v>
      </c>
      <c r="U94" s="35">
        <f t="shared" si="49"/>
        <v>52.07</v>
      </c>
      <c r="V94" s="35">
        <f t="shared" si="49"/>
        <v>52.07</v>
      </c>
      <c r="W94" s="35">
        <f t="shared" si="49"/>
        <v>52.07</v>
      </c>
      <c r="X94" s="35">
        <f t="shared" si="49"/>
        <v>52.07</v>
      </c>
      <c r="Y94" s="35">
        <f t="shared" si="49"/>
        <v>52.07</v>
      </c>
      <c r="Z94" s="35">
        <f t="shared" si="49"/>
        <v>52.07</v>
      </c>
      <c r="AA94" s="35">
        <f t="shared" si="49"/>
        <v>52.07</v>
      </c>
      <c r="AB94" s="35">
        <f t="shared" si="49"/>
        <v>52.07</v>
      </c>
      <c r="AC94" s="35">
        <f t="shared" si="49"/>
        <v>52.07</v>
      </c>
      <c r="AD94" s="35">
        <f t="shared" si="49"/>
        <v>52.07</v>
      </c>
      <c r="AE94" s="35">
        <f t="shared" si="49"/>
        <v>52.07</v>
      </c>
      <c r="AF94" s="35">
        <f t="shared" si="49"/>
        <v>52.07</v>
      </c>
      <c r="AG94" s="35">
        <f t="shared" si="49"/>
        <v>52.07</v>
      </c>
      <c r="AH94" s="35">
        <f t="shared" si="49"/>
        <v>52.07</v>
      </c>
      <c r="AI94" s="35">
        <f t="shared" si="49"/>
        <v>52.07</v>
      </c>
      <c r="AJ94" s="35">
        <f t="shared" si="49"/>
        <v>52.07</v>
      </c>
      <c r="AK94" s="35">
        <f t="shared" si="49"/>
        <v>52.07</v>
      </c>
      <c r="AL94" s="35">
        <f t="shared" si="49"/>
        <v>52.07</v>
      </c>
      <c r="AM94" s="35">
        <f t="shared" si="49"/>
        <v>52.07</v>
      </c>
      <c r="AN94" s="35">
        <f t="shared" si="49"/>
        <v>52.07</v>
      </c>
    </row>
    <row r="95" spans="1:40" x14ac:dyDescent="0.2">
      <c r="A95" s="1"/>
      <c r="B95" s="1"/>
      <c r="C95" s="73" t="s">
        <v>59</v>
      </c>
      <c r="D95" s="73"/>
      <c r="E95" s="56">
        <f>E91</f>
        <v>180</v>
      </c>
      <c r="F95" s="56">
        <f t="shared" ref="F95:AN95" si="50">F91</f>
        <v>179</v>
      </c>
      <c r="G95" s="56">
        <f t="shared" si="50"/>
        <v>153</v>
      </c>
      <c r="H95" s="56">
        <f t="shared" si="50"/>
        <v>127</v>
      </c>
      <c r="I95" s="56">
        <f t="shared" si="50"/>
        <v>127</v>
      </c>
      <c r="J95" s="56">
        <f t="shared" si="50"/>
        <v>127</v>
      </c>
      <c r="K95" s="56">
        <f t="shared" si="50"/>
        <v>127</v>
      </c>
      <c r="L95" s="56">
        <f t="shared" si="50"/>
        <v>127</v>
      </c>
      <c r="M95" s="56">
        <f t="shared" si="50"/>
        <v>127</v>
      </c>
      <c r="N95" s="56">
        <f t="shared" si="50"/>
        <v>127</v>
      </c>
      <c r="O95" s="56">
        <f t="shared" si="50"/>
        <v>127</v>
      </c>
      <c r="P95" s="56">
        <f t="shared" si="50"/>
        <v>127</v>
      </c>
      <c r="Q95" s="56">
        <f t="shared" si="50"/>
        <v>127</v>
      </c>
      <c r="R95" s="56">
        <f t="shared" si="50"/>
        <v>127</v>
      </c>
      <c r="S95" s="56">
        <f t="shared" si="50"/>
        <v>127</v>
      </c>
      <c r="T95" s="56">
        <f t="shared" si="50"/>
        <v>127</v>
      </c>
      <c r="U95" s="56">
        <f t="shared" si="50"/>
        <v>127</v>
      </c>
      <c r="V95" s="56">
        <f t="shared" si="50"/>
        <v>127</v>
      </c>
      <c r="W95" s="56">
        <f t="shared" si="50"/>
        <v>127</v>
      </c>
      <c r="X95" s="56">
        <f t="shared" si="50"/>
        <v>127</v>
      </c>
      <c r="Y95" s="56">
        <f t="shared" si="50"/>
        <v>127</v>
      </c>
      <c r="Z95" s="56">
        <f t="shared" si="50"/>
        <v>127</v>
      </c>
      <c r="AA95" s="56">
        <f t="shared" si="50"/>
        <v>127</v>
      </c>
      <c r="AB95" s="56">
        <f t="shared" si="50"/>
        <v>127</v>
      </c>
      <c r="AC95" s="56">
        <f t="shared" si="50"/>
        <v>127</v>
      </c>
      <c r="AD95" s="56">
        <f t="shared" si="50"/>
        <v>127</v>
      </c>
      <c r="AE95" s="56">
        <f t="shared" si="50"/>
        <v>127</v>
      </c>
      <c r="AF95" s="56">
        <f t="shared" si="50"/>
        <v>127</v>
      </c>
      <c r="AG95" s="56">
        <f t="shared" si="50"/>
        <v>127</v>
      </c>
      <c r="AH95" s="56">
        <f t="shared" si="50"/>
        <v>127</v>
      </c>
      <c r="AI95" s="56">
        <f t="shared" si="50"/>
        <v>127</v>
      </c>
      <c r="AJ95" s="56">
        <f t="shared" si="50"/>
        <v>127</v>
      </c>
      <c r="AK95" s="56">
        <f t="shared" si="50"/>
        <v>127</v>
      </c>
      <c r="AL95" s="56">
        <f t="shared" si="50"/>
        <v>127</v>
      </c>
      <c r="AM95" s="56">
        <f t="shared" si="50"/>
        <v>127</v>
      </c>
      <c r="AN95" s="56">
        <f t="shared" si="50"/>
        <v>127</v>
      </c>
    </row>
    <row r="96" spans="1:40" ht="34" x14ac:dyDescent="0.2">
      <c r="A96" s="1"/>
      <c r="B96" s="1"/>
      <c r="C96" s="24" t="s">
        <v>32</v>
      </c>
      <c r="D96" s="57" t="s">
        <v>62</v>
      </c>
      <c r="E96" s="25">
        <v>44013</v>
      </c>
      <c r="F96" s="25">
        <f>E96+31</f>
        <v>44044</v>
      </c>
      <c r="G96" s="25">
        <f t="shared" ref="G96:AN96" si="51">F96+31</f>
        <v>44075</v>
      </c>
      <c r="H96" s="25">
        <f t="shared" si="51"/>
        <v>44106</v>
      </c>
      <c r="I96" s="25">
        <f t="shared" si="51"/>
        <v>44137</v>
      </c>
      <c r="J96" s="25">
        <f t="shared" si="51"/>
        <v>44168</v>
      </c>
      <c r="K96" s="25">
        <f t="shared" si="51"/>
        <v>44199</v>
      </c>
      <c r="L96" s="25">
        <f t="shared" si="51"/>
        <v>44230</v>
      </c>
      <c r="M96" s="25">
        <f t="shared" si="51"/>
        <v>44261</v>
      </c>
      <c r="N96" s="25">
        <f t="shared" si="51"/>
        <v>44292</v>
      </c>
      <c r="O96" s="25">
        <f t="shared" si="51"/>
        <v>44323</v>
      </c>
      <c r="P96" s="25">
        <f t="shared" si="51"/>
        <v>44354</v>
      </c>
      <c r="Q96" s="25">
        <f t="shared" si="51"/>
        <v>44385</v>
      </c>
      <c r="R96" s="25">
        <f t="shared" si="51"/>
        <v>44416</v>
      </c>
      <c r="S96" s="25">
        <f t="shared" si="51"/>
        <v>44447</v>
      </c>
      <c r="T96" s="25">
        <f t="shared" si="51"/>
        <v>44478</v>
      </c>
      <c r="U96" s="25">
        <f t="shared" si="51"/>
        <v>44509</v>
      </c>
      <c r="V96" s="25">
        <f t="shared" si="51"/>
        <v>44540</v>
      </c>
      <c r="W96" s="25">
        <f t="shared" si="51"/>
        <v>44571</v>
      </c>
      <c r="X96" s="25">
        <f t="shared" si="51"/>
        <v>44602</v>
      </c>
      <c r="Y96" s="25">
        <f t="shared" si="51"/>
        <v>44633</v>
      </c>
      <c r="Z96" s="25">
        <f t="shared" si="51"/>
        <v>44664</v>
      </c>
      <c r="AA96" s="25">
        <f t="shared" si="51"/>
        <v>44695</v>
      </c>
      <c r="AB96" s="25">
        <f t="shared" si="51"/>
        <v>44726</v>
      </c>
      <c r="AC96" s="25">
        <f t="shared" si="51"/>
        <v>44757</v>
      </c>
      <c r="AD96" s="25">
        <f t="shared" si="51"/>
        <v>44788</v>
      </c>
      <c r="AE96" s="25">
        <f t="shared" si="51"/>
        <v>44819</v>
      </c>
      <c r="AF96" s="25">
        <f t="shared" si="51"/>
        <v>44850</v>
      </c>
      <c r="AG96" s="25">
        <f t="shared" si="51"/>
        <v>44881</v>
      </c>
      <c r="AH96" s="25">
        <f t="shared" si="51"/>
        <v>44912</v>
      </c>
      <c r="AI96" s="25">
        <f t="shared" si="51"/>
        <v>44943</v>
      </c>
      <c r="AJ96" s="25">
        <f t="shared" si="51"/>
        <v>44974</v>
      </c>
      <c r="AK96" s="25">
        <f t="shared" si="51"/>
        <v>45005</v>
      </c>
      <c r="AL96" s="25">
        <f t="shared" si="51"/>
        <v>45036</v>
      </c>
      <c r="AM96" s="25">
        <f t="shared" si="51"/>
        <v>45067</v>
      </c>
      <c r="AN96" s="25">
        <f t="shared" si="51"/>
        <v>45098</v>
      </c>
    </row>
    <row r="97" spans="1:40" ht="16" x14ac:dyDescent="0.2">
      <c r="A97" s="1"/>
      <c r="B97" s="1"/>
      <c r="C97" s="58" t="s">
        <v>63</v>
      </c>
      <c r="D97" s="59">
        <f>D98</f>
        <v>479.82000000000005</v>
      </c>
      <c r="E97" s="60">
        <f>SUM(E98)</f>
        <v>-170.75</v>
      </c>
      <c r="F97" s="60">
        <f t="shared" ref="F97:AN97" si="52">SUM(F98)</f>
        <v>-38.590000000000003</v>
      </c>
      <c r="G97" s="60">
        <f t="shared" si="52"/>
        <v>-27.929999999999993</v>
      </c>
      <c r="H97" s="60">
        <f t="shared" si="52"/>
        <v>21.729999999999997</v>
      </c>
      <c r="I97" s="60">
        <f t="shared" si="52"/>
        <v>21.729999999999997</v>
      </c>
      <c r="J97" s="60">
        <f t="shared" si="52"/>
        <v>21.729999999999997</v>
      </c>
      <c r="K97" s="60">
        <f t="shared" si="52"/>
        <v>21.729999999999997</v>
      </c>
      <c r="L97" s="60">
        <f t="shared" si="52"/>
        <v>21.729999999999997</v>
      </c>
      <c r="M97" s="60">
        <f t="shared" si="52"/>
        <v>21.729999999999997</v>
      </c>
      <c r="N97" s="60">
        <f t="shared" si="52"/>
        <v>21.729999999999997</v>
      </c>
      <c r="O97" s="60">
        <f t="shared" si="52"/>
        <v>21.729999999999997</v>
      </c>
      <c r="P97" s="60">
        <f t="shared" si="52"/>
        <v>21.729999999999997</v>
      </c>
      <c r="Q97" s="60">
        <f t="shared" si="52"/>
        <v>21.729999999999997</v>
      </c>
      <c r="R97" s="60">
        <f t="shared" si="52"/>
        <v>21.729999999999997</v>
      </c>
      <c r="S97" s="60">
        <f t="shared" si="52"/>
        <v>21.729999999999997</v>
      </c>
      <c r="T97" s="60">
        <f t="shared" si="52"/>
        <v>21.729999999999997</v>
      </c>
      <c r="U97" s="60">
        <f t="shared" si="52"/>
        <v>21.729999999999997</v>
      </c>
      <c r="V97" s="60">
        <f t="shared" si="52"/>
        <v>21.729999999999997</v>
      </c>
      <c r="W97" s="60">
        <f t="shared" si="52"/>
        <v>21.729999999999997</v>
      </c>
      <c r="X97" s="60">
        <f t="shared" si="52"/>
        <v>21.729999999999997</v>
      </c>
      <c r="Y97" s="60">
        <f t="shared" si="52"/>
        <v>21.729999999999997</v>
      </c>
      <c r="Z97" s="60">
        <f t="shared" si="52"/>
        <v>21.729999999999997</v>
      </c>
      <c r="AA97" s="60">
        <f t="shared" si="52"/>
        <v>21.729999999999997</v>
      </c>
      <c r="AB97" s="60">
        <f t="shared" si="52"/>
        <v>21.729999999999997</v>
      </c>
      <c r="AC97" s="60">
        <f t="shared" si="52"/>
        <v>21.729999999999997</v>
      </c>
      <c r="AD97" s="60">
        <f t="shared" si="52"/>
        <v>21.729999999999997</v>
      </c>
      <c r="AE97" s="60">
        <f t="shared" si="52"/>
        <v>21.729999999999997</v>
      </c>
      <c r="AF97" s="60">
        <f t="shared" si="52"/>
        <v>21.729999999999997</v>
      </c>
      <c r="AG97" s="60">
        <f t="shared" si="52"/>
        <v>21.729999999999997</v>
      </c>
      <c r="AH97" s="60">
        <f t="shared" si="52"/>
        <v>21.729999999999997</v>
      </c>
      <c r="AI97" s="60">
        <f t="shared" si="52"/>
        <v>21.729999999999997</v>
      </c>
      <c r="AJ97" s="60">
        <f t="shared" si="52"/>
        <v>21.729999999999997</v>
      </c>
      <c r="AK97" s="60">
        <f t="shared" si="52"/>
        <v>21.729999999999997</v>
      </c>
      <c r="AL97" s="60">
        <f t="shared" si="52"/>
        <v>21.729999999999997</v>
      </c>
      <c r="AM97" s="60">
        <f t="shared" si="52"/>
        <v>21.729999999999997</v>
      </c>
      <c r="AN97" s="60">
        <f t="shared" si="52"/>
        <v>21.729999999999997</v>
      </c>
    </row>
    <row r="98" spans="1:40" x14ac:dyDescent="0.2">
      <c r="A98" s="1"/>
      <c r="B98" s="1"/>
      <c r="C98" s="28" t="s">
        <v>64</v>
      </c>
      <c r="D98" s="35">
        <f>SUM(E98:AN98)</f>
        <v>479.82000000000005</v>
      </c>
      <c r="E98" s="35">
        <f>E85-E94</f>
        <v>-170.75</v>
      </c>
      <c r="F98" s="35">
        <f t="shared" ref="F98:AN98" si="53">F85-F94</f>
        <v>-38.590000000000003</v>
      </c>
      <c r="G98" s="35">
        <f t="shared" si="53"/>
        <v>-27.929999999999993</v>
      </c>
      <c r="H98" s="35">
        <f t="shared" si="53"/>
        <v>21.729999999999997</v>
      </c>
      <c r="I98" s="35">
        <f t="shared" si="53"/>
        <v>21.729999999999997</v>
      </c>
      <c r="J98" s="35">
        <f t="shared" si="53"/>
        <v>21.729999999999997</v>
      </c>
      <c r="K98" s="35">
        <f t="shared" si="53"/>
        <v>21.729999999999997</v>
      </c>
      <c r="L98" s="35">
        <f t="shared" si="53"/>
        <v>21.729999999999997</v>
      </c>
      <c r="M98" s="35">
        <f t="shared" si="53"/>
        <v>21.729999999999997</v>
      </c>
      <c r="N98" s="35">
        <f t="shared" si="53"/>
        <v>21.729999999999997</v>
      </c>
      <c r="O98" s="35">
        <f t="shared" si="53"/>
        <v>21.729999999999997</v>
      </c>
      <c r="P98" s="35">
        <f t="shared" si="53"/>
        <v>21.729999999999997</v>
      </c>
      <c r="Q98" s="35">
        <f t="shared" si="53"/>
        <v>21.729999999999997</v>
      </c>
      <c r="R98" s="35">
        <f t="shared" si="53"/>
        <v>21.729999999999997</v>
      </c>
      <c r="S98" s="35">
        <f t="shared" si="53"/>
        <v>21.729999999999997</v>
      </c>
      <c r="T98" s="35">
        <f t="shared" si="53"/>
        <v>21.729999999999997</v>
      </c>
      <c r="U98" s="35">
        <f t="shared" si="53"/>
        <v>21.729999999999997</v>
      </c>
      <c r="V98" s="35">
        <f t="shared" si="53"/>
        <v>21.729999999999997</v>
      </c>
      <c r="W98" s="35">
        <f t="shared" si="53"/>
        <v>21.729999999999997</v>
      </c>
      <c r="X98" s="35">
        <f t="shared" si="53"/>
        <v>21.729999999999997</v>
      </c>
      <c r="Y98" s="35">
        <f t="shared" si="53"/>
        <v>21.729999999999997</v>
      </c>
      <c r="Z98" s="35">
        <f t="shared" si="53"/>
        <v>21.729999999999997</v>
      </c>
      <c r="AA98" s="35">
        <f t="shared" si="53"/>
        <v>21.729999999999997</v>
      </c>
      <c r="AB98" s="35">
        <f t="shared" si="53"/>
        <v>21.729999999999997</v>
      </c>
      <c r="AC98" s="35">
        <f t="shared" si="53"/>
        <v>21.729999999999997</v>
      </c>
      <c r="AD98" s="35">
        <f t="shared" si="53"/>
        <v>21.729999999999997</v>
      </c>
      <c r="AE98" s="35">
        <f t="shared" si="53"/>
        <v>21.729999999999997</v>
      </c>
      <c r="AF98" s="35">
        <f t="shared" si="53"/>
        <v>21.729999999999997</v>
      </c>
      <c r="AG98" s="35">
        <f t="shared" si="53"/>
        <v>21.729999999999997</v>
      </c>
      <c r="AH98" s="35">
        <f t="shared" si="53"/>
        <v>21.729999999999997</v>
      </c>
      <c r="AI98" s="35">
        <f t="shared" si="53"/>
        <v>21.729999999999997</v>
      </c>
      <c r="AJ98" s="35">
        <f t="shared" si="53"/>
        <v>21.729999999999997</v>
      </c>
      <c r="AK98" s="35">
        <f t="shared" si="53"/>
        <v>21.729999999999997</v>
      </c>
      <c r="AL98" s="35">
        <f t="shared" si="53"/>
        <v>21.729999999999997</v>
      </c>
      <c r="AM98" s="35">
        <f t="shared" si="53"/>
        <v>21.729999999999997</v>
      </c>
      <c r="AN98" s="35">
        <f t="shared" si="53"/>
        <v>21.729999999999997</v>
      </c>
    </row>
    <row r="99" spans="1:40" x14ac:dyDescent="0.2">
      <c r="A99" s="1"/>
      <c r="B99" s="1"/>
      <c r="C99" s="58" t="s">
        <v>65</v>
      </c>
      <c r="D99" s="61">
        <f>D100</f>
        <v>-0.34598678029178687</v>
      </c>
      <c r="E99" s="62">
        <f>E100</f>
        <v>0.698221222653854</v>
      </c>
      <c r="F99" s="62">
        <f t="shared" ref="F99:AN99" si="54">F100</f>
        <v>0.34335794999555125</v>
      </c>
      <c r="G99" s="62">
        <f t="shared" si="54"/>
        <v>0.27455028015334704</v>
      </c>
      <c r="H99" s="62">
        <f t="shared" si="54"/>
        <v>-0.41732283464566922</v>
      </c>
      <c r="I99" s="62">
        <f t="shared" si="54"/>
        <v>-0.41732283464566922</v>
      </c>
      <c r="J99" s="62">
        <f t="shared" si="54"/>
        <v>-0.41732283464566922</v>
      </c>
      <c r="K99" s="62">
        <f t="shared" si="54"/>
        <v>-0.41732283464566922</v>
      </c>
      <c r="L99" s="62">
        <f t="shared" si="54"/>
        <v>-0.41732283464566922</v>
      </c>
      <c r="M99" s="62">
        <f t="shared" si="54"/>
        <v>-0.41732283464566922</v>
      </c>
      <c r="N99" s="62">
        <f t="shared" si="54"/>
        <v>-0.41732283464566922</v>
      </c>
      <c r="O99" s="62">
        <f t="shared" si="54"/>
        <v>-0.41732283464566922</v>
      </c>
      <c r="P99" s="62">
        <f t="shared" si="54"/>
        <v>-0.41732283464566922</v>
      </c>
      <c r="Q99" s="62">
        <f t="shared" si="54"/>
        <v>-0.41732283464566922</v>
      </c>
      <c r="R99" s="62">
        <f t="shared" si="54"/>
        <v>-0.41732283464566922</v>
      </c>
      <c r="S99" s="62">
        <f t="shared" si="54"/>
        <v>-0.41732283464566922</v>
      </c>
      <c r="T99" s="62">
        <f t="shared" si="54"/>
        <v>-0.41732283464566922</v>
      </c>
      <c r="U99" s="62">
        <f t="shared" si="54"/>
        <v>-0.41732283464566922</v>
      </c>
      <c r="V99" s="62">
        <f t="shared" si="54"/>
        <v>-0.41732283464566922</v>
      </c>
      <c r="W99" s="62">
        <f t="shared" si="54"/>
        <v>-0.41732283464566922</v>
      </c>
      <c r="X99" s="62">
        <f t="shared" si="54"/>
        <v>-0.41732283464566922</v>
      </c>
      <c r="Y99" s="62">
        <f t="shared" si="54"/>
        <v>-0.41732283464566922</v>
      </c>
      <c r="Z99" s="62">
        <f t="shared" si="54"/>
        <v>-0.41732283464566922</v>
      </c>
      <c r="AA99" s="62">
        <f t="shared" si="54"/>
        <v>-0.41732283464566922</v>
      </c>
      <c r="AB99" s="62">
        <f t="shared" si="54"/>
        <v>-0.41732283464566922</v>
      </c>
      <c r="AC99" s="62">
        <f t="shared" si="54"/>
        <v>-0.41732283464566922</v>
      </c>
      <c r="AD99" s="62">
        <f t="shared" si="54"/>
        <v>-0.41732283464566922</v>
      </c>
      <c r="AE99" s="62">
        <f t="shared" si="54"/>
        <v>-0.41732283464566922</v>
      </c>
      <c r="AF99" s="62">
        <f t="shared" si="54"/>
        <v>-0.41732283464566922</v>
      </c>
      <c r="AG99" s="62">
        <f t="shared" si="54"/>
        <v>-0.41732283464566922</v>
      </c>
      <c r="AH99" s="62">
        <f t="shared" si="54"/>
        <v>-0.41732283464566922</v>
      </c>
      <c r="AI99" s="62">
        <f t="shared" si="54"/>
        <v>-0.41732283464566922</v>
      </c>
      <c r="AJ99" s="62">
        <f t="shared" si="54"/>
        <v>-0.41732283464566922</v>
      </c>
      <c r="AK99" s="62">
        <f t="shared" si="54"/>
        <v>-0.41732283464566922</v>
      </c>
      <c r="AL99" s="62">
        <f t="shared" si="54"/>
        <v>-0.41732283464566922</v>
      </c>
      <c r="AM99" s="62">
        <f t="shared" si="54"/>
        <v>-0.41732283464566922</v>
      </c>
      <c r="AN99" s="62">
        <f t="shared" si="54"/>
        <v>-0.41732283464566922</v>
      </c>
    </row>
    <row r="100" spans="1:40" x14ac:dyDescent="0.2">
      <c r="A100" s="1"/>
      <c r="B100" s="1"/>
      <c r="C100" s="28" t="s">
        <v>66</v>
      </c>
      <c r="D100" s="63">
        <f>AVERAGE(E100:AN100)</f>
        <v>-0.34598678029178687</v>
      </c>
      <c r="E100" s="64">
        <f t="shared" ref="E100:AN100" si="55">1-(E85/E93)</f>
        <v>0.698221222653854</v>
      </c>
      <c r="F100" s="64">
        <f t="shared" si="55"/>
        <v>0.34335794999555125</v>
      </c>
      <c r="G100" s="64">
        <f t="shared" si="55"/>
        <v>0.27455028015334704</v>
      </c>
      <c r="H100" s="64">
        <f t="shared" si="55"/>
        <v>-0.41732283464566922</v>
      </c>
      <c r="I100" s="64">
        <f t="shared" si="55"/>
        <v>-0.41732283464566922</v>
      </c>
      <c r="J100" s="64">
        <f t="shared" si="55"/>
        <v>-0.41732283464566922</v>
      </c>
      <c r="K100" s="64">
        <f t="shared" si="55"/>
        <v>-0.41732283464566922</v>
      </c>
      <c r="L100" s="64">
        <f t="shared" si="55"/>
        <v>-0.41732283464566922</v>
      </c>
      <c r="M100" s="64">
        <f t="shared" si="55"/>
        <v>-0.41732283464566922</v>
      </c>
      <c r="N100" s="64">
        <f t="shared" si="55"/>
        <v>-0.41732283464566922</v>
      </c>
      <c r="O100" s="64">
        <f t="shared" si="55"/>
        <v>-0.41732283464566922</v>
      </c>
      <c r="P100" s="64">
        <f t="shared" si="55"/>
        <v>-0.41732283464566922</v>
      </c>
      <c r="Q100" s="64">
        <f t="shared" si="55"/>
        <v>-0.41732283464566922</v>
      </c>
      <c r="R100" s="64">
        <f t="shared" si="55"/>
        <v>-0.41732283464566922</v>
      </c>
      <c r="S100" s="64">
        <f t="shared" si="55"/>
        <v>-0.41732283464566922</v>
      </c>
      <c r="T100" s="64">
        <f t="shared" si="55"/>
        <v>-0.41732283464566922</v>
      </c>
      <c r="U100" s="64">
        <f t="shared" si="55"/>
        <v>-0.41732283464566922</v>
      </c>
      <c r="V100" s="64">
        <f t="shared" si="55"/>
        <v>-0.41732283464566922</v>
      </c>
      <c r="W100" s="64">
        <f t="shared" si="55"/>
        <v>-0.41732283464566922</v>
      </c>
      <c r="X100" s="64">
        <f t="shared" si="55"/>
        <v>-0.41732283464566922</v>
      </c>
      <c r="Y100" s="64">
        <f t="shared" si="55"/>
        <v>-0.41732283464566922</v>
      </c>
      <c r="Z100" s="64">
        <f t="shared" si="55"/>
        <v>-0.41732283464566922</v>
      </c>
      <c r="AA100" s="64">
        <f t="shared" si="55"/>
        <v>-0.41732283464566922</v>
      </c>
      <c r="AB100" s="64">
        <f t="shared" si="55"/>
        <v>-0.41732283464566922</v>
      </c>
      <c r="AC100" s="64">
        <f t="shared" si="55"/>
        <v>-0.41732283464566922</v>
      </c>
      <c r="AD100" s="64">
        <f t="shared" si="55"/>
        <v>-0.41732283464566922</v>
      </c>
      <c r="AE100" s="64">
        <f t="shared" si="55"/>
        <v>-0.41732283464566922</v>
      </c>
      <c r="AF100" s="64">
        <f t="shared" si="55"/>
        <v>-0.41732283464566922</v>
      </c>
      <c r="AG100" s="64">
        <f t="shared" si="55"/>
        <v>-0.41732283464566922</v>
      </c>
      <c r="AH100" s="64">
        <f t="shared" si="55"/>
        <v>-0.41732283464566922</v>
      </c>
      <c r="AI100" s="64">
        <f t="shared" si="55"/>
        <v>-0.41732283464566922</v>
      </c>
      <c r="AJ100" s="64">
        <f t="shared" si="55"/>
        <v>-0.41732283464566922</v>
      </c>
      <c r="AK100" s="64">
        <f t="shared" si="55"/>
        <v>-0.41732283464566922</v>
      </c>
      <c r="AL100" s="64">
        <f t="shared" si="55"/>
        <v>-0.41732283464566922</v>
      </c>
      <c r="AM100" s="64">
        <f t="shared" si="55"/>
        <v>-0.41732283464566922</v>
      </c>
      <c r="AN100" s="64">
        <f t="shared" si="55"/>
        <v>-0.41732283464566922</v>
      </c>
    </row>
  </sheetData>
  <mergeCells count="23">
    <mergeCell ref="C87:D87"/>
    <mergeCell ref="D88:D89"/>
    <mergeCell ref="C91:D91"/>
    <mergeCell ref="D92:D93"/>
    <mergeCell ref="C95:D95"/>
    <mergeCell ref="D84:D85"/>
    <mergeCell ref="C52:D52"/>
    <mergeCell ref="D53:D54"/>
    <mergeCell ref="C58:D58"/>
    <mergeCell ref="D59:D60"/>
    <mergeCell ref="C64:D64"/>
    <mergeCell ref="D65:D66"/>
    <mergeCell ref="C70:D70"/>
    <mergeCell ref="D71:D72"/>
    <mergeCell ref="C76:D76"/>
    <mergeCell ref="D77:D78"/>
    <mergeCell ref="C83:D83"/>
    <mergeCell ref="D44:D45"/>
    <mergeCell ref="C27:D27"/>
    <mergeCell ref="D28:D29"/>
    <mergeCell ref="C35:D35"/>
    <mergeCell ref="D36:D37"/>
    <mergeCell ref="C43:D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Flujo General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2022-08-15T16:54:29Z</dcterms:created>
  <dcterms:modified xsi:type="dcterms:W3CDTF">2023-01-17T20:31:04Z</dcterms:modified>
</cp:coreProperties>
</file>