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CME/"/>
    </mc:Choice>
  </mc:AlternateContent>
  <xr:revisionPtr revIDLastSave="0" documentId="13_ncr:1_{4048CBF7-BB44-FB46-9E4B-0B2F6B08CADA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FCME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9" l="1"/>
  <c r="N4" i="9"/>
  <c r="F21" i="8"/>
  <c r="G10" i="8" l="1"/>
  <c r="D10" i="8" l="1"/>
  <c r="G6" i="9" l="1"/>
  <c r="C7" i="9"/>
  <c r="N7" i="9" s="1"/>
  <c r="I24" i="8"/>
  <c r="H14" i="9" l="1"/>
  <c r="C10" i="9"/>
  <c r="K6" i="9"/>
  <c r="K4" i="9"/>
  <c r="K9" i="9" s="1"/>
  <c r="C13" i="9" l="1"/>
  <c r="L19" i="9"/>
  <c r="N6" i="9" s="1"/>
  <c r="K5" i="9"/>
  <c r="K8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H9" i="9" s="1"/>
  <c r="C14" i="9" l="1"/>
  <c r="C15" i="9" s="1"/>
  <c r="D15" i="9" s="1"/>
  <c r="H10" i="9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<sst xmlns="http://schemas.openxmlformats.org/spreadsheetml/2006/main" count="800" uniqueCount="73">
  <si>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</si>
  <si>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</si>
  <si>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</si>
  <si>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</si>
  <si>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</si>
  <si>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</si>
  <si>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</si>
  <si>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</si>
  <si>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</si>
  <si>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</si>
  <si>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</si>
  <si>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</si>
  <si>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</si>
  <si>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</si>
  <si>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</si>
  <si>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</si>
  <si>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</si>
  <si>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</si>
  <si>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</si>
  <si>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</si>
  <si>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</si>
  <si>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</si>
  <si>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</si>
  <si>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</si>
  <si>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</si>
  <si>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</si>
  <si>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</si>
  <si>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</si>
  <si>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</si>
  <si>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</si>
  <si>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</si>
  <si>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</si>
  <si>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</si>
  <si>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</si>
  <si>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</si>
  <si>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</si>
  <si>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</si>
  <si>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</si>
  <si>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</si>
  <si>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</si>
  <si>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</si>
  <si>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</si>
  <si>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</si>
  <si>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</si>
  <si>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</si>
  <si>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</si>
  <si>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</si>
  <si>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</si>
  <si>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</si>
  <si>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</si>
  <si>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</si>
  <si>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</si>
  <si>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</si>
  <si>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</si>
  <si>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</si>
  <si>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</si>
  <si>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</si>
  <si>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</si>
  <si>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</si>
  <si>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</si>
  <si>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</si>
  <si>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</si>
  <si>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</si>
  <si>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</si>
  <si>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</si>
  <si>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</si>
  <si>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</si>
  <si>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</si>
  <si>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</si>
  <si>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</si>
  <si>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</si>
  <si>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</si>
  <si>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Abby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</si>
</sst>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44" fontId="0" fillId="0" borderId="0" xfId="6" applyFont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7">
    <cellStyle name="Comma" xfId="1" builtinId="3"/>
    <cellStyle name="Currency" xfId="6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F22" sqref="F22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3</v>
      </c>
      <c r="C10" s="28">
        <v>1379180</v>
      </c>
      <c r="D10" s="28">
        <f>C10</f>
        <v>1379180</v>
      </c>
      <c r="E10" s="30"/>
      <c r="F10" s="31">
        <v>51667</v>
      </c>
      <c r="G10" s="32">
        <f>F10</f>
        <v>51667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3</v>
      </c>
      <c r="C12" s="12" t="s">
        <v>9</v>
      </c>
      <c r="D12" s="45">
        <v>250</v>
      </c>
      <c r="E12" s="46">
        <f>(D12*A12)*8</f>
        <v>6000</v>
      </c>
      <c r="F12" s="13">
        <f>C10/E12</f>
        <v>229.86333333333334</v>
      </c>
      <c r="G12" s="25">
        <f>F12/22</f>
        <v>10.448333333333334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3</v>
      </c>
      <c r="C13" s="14" t="s">
        <v>24</v>
      </c>
      <c r="D13" s="45">
        <v>250</v>
      </c>
      <c r="E13" s="46">
        <f>(D13*A13)*8</f>
        <v>6000</v>
      </c>
      <c r="F13" s="13">
        <f>C10/E13</f>
        <v>229.86333333333334</v>
      </c>
      <c r="G13" s="25">
        <f>F13/22</f>
        <v>10.448333333333334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3</v>
      </c>
      <c r="C14" s="15" t="s">
        <v>10</v>
      </c>
      <c r="D14" s="45">
        <v>250</v>
      </c>
      <c r="E14" s="46">
        <f>(D14*A14)*8</f>
        <v>6000</v>
      </c>
      <c r="F14" s="13">
        <f>C10/E14</f>
        <v>229.86333333333334</v>
      </c>
      <c r="G14" s="25">
        <f t="shared" ref="G14" si="0">F14/22</f>
        <v>10.448333333333334</v>
      </c>
    </row>
    <row r="15" spans="1:293" x14ac:dyDescent="0.2">
      <c r="A15" s="44">
        <v>3</v>
      </c>
      <c r="C15" s="48" t="s">
        <v>35</v>
      </c>
      <c r="D15" s="45">
        <v>100</v>
      </c>
      <c r="E15" s="46">
        <f>(D15*A15)*8</f>
        <v>2400</v>
      </c>
      <c r="F15" s="47">
        <f>G10/E15</f>
        <v>21.527916666666666</v>
      </c>
      <c r="G15" s="49">
        <f>F15/22</f>
        <v>0.97854166666666664</v>
      </c>
      <c r="J15" s="16"/>
      <c r="K15" s="16"/>
    </row>
    <row r="16" spans="1:293" x14ac:dyDescent="0.2">
      <c r="A16" s="44">
        <v>3</v>
      </c>
      <c r="E16" s="17" t="s">
        <v>8</v>
      </c>
      <c r="F16" s="18">
        <f>F12+F15</f>
        <v>251.39125000000001</v>
      </c>
      <c r="G16" s="19">
        <f>F16/22</f>
        <v>11.426875000000001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253.39125000000001</v>
      </c>
      <c r="G17" s="21">
        <f>F17/22</f>
        <v>11.517784090909091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1" spans="3:43" x14ac:dyDescent="0.2">
      <c r="F21" s="1">
        <f>F17/22</f>
        <v>11.517784090909091</v>
      </c>
    </row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 x14ac:dyDescent="0.2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 s="80">
        <f>(((2400/36)*11)*3)</f>
        <v>2200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 s="80">
        <f>(100*11)*3</f>
        <v>3300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FCME!C10</f>
        <v>1379180</v>
      </c>
      <c r="H6" s="71">
        <f>FCME!F17</f>
        <v>253.39125000000001</v>
      </c>
      <c r="J6" s="68" t="s">
        <v>54</v>
      </c>
      <c r="K6" s="69">
        <f>+K4/12</f>
        <v>32.166666666666664</v>
      </c>
      <c r="M6" t="s">
        <v>71</v>
      </c>
      <c r="N6" s="80">
        <f>L19</f>
        <v>12550.538</v>
      </c>
    </row>
    <row r="7" spans="2:14" x14ac:dyDescent="0.2">
      <c r="B7" s="66" t="s">
        <v>55</v>
      </c>
      <c r="C7" s="72">
        <f>FCME!C10</f>
        <v>1379180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 s="80">
        <f>C7*0.02</f>
        <v>27583.600000000002</v>
      </c>
    </row>
    <row r="8" spans="2:14" x14ac:dyDescent="0.2">
      <c r="F8" s="66" t="s">
        <v>57</v>
      </c>
      <c r="G8" s="66"/>
      <c r="H8" s="74">
        <f>FCME!F17</f>
        <v>253.39125000000001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7.0000000000000007E-2</v>
      </c>
      <c r="F9" s="66" t="s">
        <v>60</v>
      </c>
      <c r="G9" s="66"/>
      <c r="H9" s="69">
        <f>((+H8*K11)*3)+N4+N5+N6+N7</f>
        <v>64482.381222215918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96542.6</v>
      </c>
      <c r="F10" s="66" t="s">
        <v>63</v>
      </c>
      <c r="G10" s="66"/>
      <c r="H10" s="76">
        <f>+H9/C7</f>
        <v>4.6754144652776226E-2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96542.6</v>
      </c>
      <c r="H13" s="78"/>
      <c r="I13" s="78"/>
    </row>
    <row r="14" spans="2:14" x14ac:dyDescent="0.2">
      <c r="B14" s="66" t="s">
        <v>42</v>
      </c>
      <c r="C14" s="79">
        <f>+H9</f>
        <v>64482.381222215918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-32060.218777784088</v>
      </c>
      <c r="D15">
        <f>C15/C10</f>
        <v>-0.33208364781748251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C10*13%</f>
        <v>12550.538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 x14ac:dyDescent="0.25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4"/>
      <c r="D8" s="84"/>
      <c r="E8" s="84"/>
      <c r="F8" s="84"/>
      <c r="G8" s="84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FCME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2020-09-04T14:42:44Z</dcterms:modified>
</cp:coreProperties>
</file>