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FCME/"/>
    </mc:Choice>
  </mc:AlternateContent>
  <xr:revisionPtr revIDLastSave="0" documentId="8_{1170FE18-56E5-EE44-8428-86489C9B7CE8}" xr6:coauthVersionLast="36" xr6:coauthVersionMax="36" xr10:uidLastSave="{00000000-0000-0000-0000-000000000000}"/>
  <bookViews>
    <workbookView xWindow="0" yWindow="460" windowWidth="28760" windowHeight="16640" xr2:uid="{00000000-000D-0000-FFFF-FFFF00000000}"/>
  </bookViews>
  <sheets>
    <sheet name="FCME" sheetId="8" r:id="rId1"/>
    <sheet name="Sheet1" sheetId="9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7" i="9" l="1"/>
  <c r="N5" i="9"/>
  <c r="N4" i="9"/>
  <c r="G10" i="8"/>
  <c r="F10" i="8"/>
  <c r="D10" i="8" l="1"/>
  <c r="G6" i="9" l="1"/>
  <c r="C7" i="9"/>
  <c r="I24" i="8"/>
  <c r="H14" i="9" l="1"/>
  <c r="C10" i="9"/>
  <c r="K6" i="9"/>
  <c r="K4" i="9"/>
  <c r="K9" i="9" s="1"/>
  <c r="C13" i="9" l="1"/>
  <c r="L19" i="9"/>
  <c r="N6" i="9" s="1"/>
  <c r="H9" i="9" s="1"/>
  <c r="K5" i="9"/>
  <c r="K8" i="9"/>
  <c r="K7" i="9"/>
  <c r="K10" i="9" s="1"/>
  <c r="K11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E14" i="6"/>
  <c r="F14" i="6"/>
  <c r="G14" i="6"/>
  <c r="E13" i="6"/>
  <c r="F13" i="6" s="1"/>
  <c r="G13" i="6" s="1"/>
  <c r="E12" i="6"/>
  <c r="F12" i="6" s="1"/>
  <c r="G10" i="6"/>
  <c r="F15" i="6" s="1"/>
  <c r="G15" i="6" s="1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H6" i="9"/>
  <c r="H8" i="9"/>
  <c r="C14" i="9" l="1"/>
  <c r="C15" i="9" s="1"/>
  <c r="H10" i="9"/>
</calcChain>
</file>

<file path=xl/sharedStrings.xml><?xml version="1.0" encoding="utf-8"?>
<sst xmlns="http://schemas.openxmlformats.org/spreadsheetml/2006/main" count="800" uniqueCount="73">
  <si>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</si>
  <si>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</si>
  <si>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</si>
  <si>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</si>
  <si>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</si>
  <si>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</si>
  <si>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</si>
  <si>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</si>
  <si>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</si>
  <si>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</si>
  <si>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</si>
  <si>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</si>
  <si>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</si>
  <si>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</si>
  <si>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</si>
  <si>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</si>
  <si>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</si>
  <si>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</si>
  <si>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</si>
  <si>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</si>
  <si>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</si>
  <si>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</si>
  <si>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</si>
  <si>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</si>
  <si>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</si>
  <si>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</si>
  <si>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</si>
  <si>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</si>
  <si>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</si>
  <si>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</si>
  <si>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</si>
  <si>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</si>
  <si>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</si>
  <si>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</si>
  <si>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</si>
  <si>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</si>
  <si>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</si>
  <si>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</si>
  <si>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</si>
  <si>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</si>
  <si>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</si>
  <si>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</si>
  <si>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</si>
  <si>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</si>
  <si>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</si>
  <si>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</si>
  <si>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</si>
  <si>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</si>
  <si>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</si>
  <si>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</si>
  <si>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</si>
  <si>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</si>
  <si>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</si>
  <si>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</si>
  <si>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</si>
  <si>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</si>
  <si>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</si>
  <si>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</si>
  <si>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</si>
  <si>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</si>
  <si>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</si>
  <si>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</si>
  <si>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</si>
  <si>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</si>
  <si>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</si>
  <si>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</si>
  <si>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</si>
  <si>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</si>
  <si>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</si>
  <si>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</si>
  <si>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</si>
  <si>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</si>
  <si>
    <t>Abby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</si>
</sst>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  <xf numFmtId="44" fontId="0" fillId="0" borderId="0" xfId="6" applyFont="1"/>
  </cellXfs>
  <cellStyles count="7">
    <cellStyle name="Comma" xfId="1" builtinId="3"/>
    <cellStyle name="Currency" xfId="6" builtinId="4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tabSelected="1" zoomScale="95" zoomScaleNormal="95" workbookViewId="0">
      <selection activeCell="A11" sqref="A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3</v>
      </c>
      <c r="C10" s="28">
        <v>385421</v>
      </c>
      <c r="D10" s="28">
        <f>C10</f>
        <v>385421</v>
      </c>
      <c r="E10" s="30"/>
      <c r="F10" s="31">
        <f>D10/22</f>
        <v>17519.136363636364</v>
      </c>
      <c r="G10" s="32">
        <f>F10</f>
        <v>17519.136363636364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3</v>
      </c>
      <c r="C12" s="12" t="s">
        <v>9</v>
      </c>
      <c r="D12" s="45">
        <v>250</v>
      </c>
      <c r="E12" s="46">
        <f>(D12*A12)*8</f>
        <v>6000</v>
      </c>
      <c r="F12" s="13">
        <f>C10/E12</f>
        <v>64.236833333333337</v>
      </c>
      <c r="G12" s="25">
        <f>F12/22</f>
        <v>2.9198560606060608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3</v>
      </c>
      <c r="C13" s="14" t="s">
        <v>24</v>
      </c>
      <c r="D13" s="45">
        <v>250</v>
      </c>
      <c r="E13" s="46">
        <f>(D13*A13)*8</f>
        <v>6000</v>
      </c>
      <c r="F13" s="13">
        <f>C10/E13</f>
        <v>64.236833333333337</v>
      </c>
      <c r="G13" s="25">
        <f>F13/22</f>
        <v>2.9198560606060608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3</v>
      </c>
      <c r="C14" s="15" t="s">
        <v>10</v>
      </c>
      <c r="D14" s="45">
        <v>250</v>
      </c>
      <c r="E14" s="46">
        <f>(D14*A14)*8</f>
        <v>6000</v>
      </c>
      <c r="F14" s="13">
        <f>C10/E14</f>
        <v>64.236833333333337</v>
      </c>
      <c r="G14" s="25">
        <f t="shared" ref="G14" si="0">F14/22</f>
        <v>2.9198560606060608</v>
      </c>
    </row>
    <row r="15" spans="1:293" x14ac:dyDescent="0.2">
      <c r="A15" s="44">
        <v>3</v>
      </c>
      <c r="C15" s="48" t="s">
        <v>35</v>
      </c>
      <c r="D15" s="45">
        <v>100</v>
      </c>
      <c r="E15" s="46">
        <f>(D15*A15)*8</f>
        <v>2400</v>
      </c>
      <c r="F15" s="47">
        <f>G10/E15</f>
        <v>7.2996401515151517</v>
      </c>
      <c r="G15" s="49">
        <f>F15/22</f>
        <v>0.33180182506887052</v>
      </c>
      <c r="J15" s="16"/>
      <c r="K15" s="16"/>
    </row>
    <row r="16" spans="1:293" x14ac:dyDescent="0.2">
      <c r="A16" s="44">
        <v>3</v>
      </c>
      <c r="E16" s="17" t="s">
        <v>8</v>
      </c>
      <c r="F16" s="18">
        <f>F12+F15</f>
        <v>71.536473484848486</v>
      </c>
      <c r="G16" s="19">
        <f>F16/22</f>
        <v>3.251657885674931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73.536473484848486</v>
      </c>
      <c r="G17" s="21">
        <f>F17/22</f>
        <v>3.3425669765840222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  <c r="I24" s="1">
        <f>40000/400</f>
        <v>100</v>
      </c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workbookViewId="0">
      <selection activeCell="C10" sqref="C10"/>
    </sheetView>
  </sheetViews>
  <sheetFormatPr baseColWidth="10" defaultRowHeight="15" x14ac:dyDescent="0.2"/>
  <sheetData>
    <row r="3" spans="2:14" x14ac:dyDescent="0.2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 s="87">
        <f>(((2400/36)*3)*3)</f>
        <v>600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 s="87">
        <f>(100*3)*3</f>
        <v>900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FCME!C10</f>
        <v>385421</v>
      </c>
      <c r="H6" s="71">
        <f>FCME!F17</f>
        <v>73.536473484848486</v>
      </c>
      <c r="J6" s="68" t="s">
        <v>54</v>
      </c>
      <c r="K6" s="69">
        <f>+K4/12</f>
        <v>32.166666666666664</v>
      </c>
      <c r="M6" t="s">
        <v>71</v>
      </c>
      <c r="N6" s="87">
        <f>L19</f>
        <v>3256.8074500000002</v>
      </c>
    </row>
    <row r="7" spans="2:14" x14ac:dyDescent="0.2">
      <c r="B7" s="66" t="s">
        <v>55</v>
      </c>
      <c r="C7" s="72">
        <f>FCME!C10</f>
        <v>385421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  <c r="M7" t="s">
        <v>72</v>
      </c>
      <c r="N7" s="87">
        <f>C7*0.02</f>
        <v>7708.42</v>
      </c>
    </row>
    <row r="8" spans="2:14" x14ac:dyDescent="0.2">
      <c r="F8" s="66" t="s">
        <v>57</v>
      </c>
      <c r="G8" s="66"/>
      <c r="H8" s="74">
        <f>FCME!F17</f>
        <v>73.536473484848486</v>
      </c>
      <c r="I8" s="73"/>
      <c r="J8" s="64" t="s">
        <v>58</v>
      </c>
      <c r="K8" s="69">
        <f>+K4/12</f>
        <v>32.166666666666664</v>
      </c>
    </row>
    <row r="9" spans="2:14" x14ac:dyDescent="0.2">
      <c r="B9" s="66" t="s">
        <v>59</v>
      </c>
      <c r="C9" s="75">
        <v>6.5000000000000002E-2</v>
      </c>
      <c r="F9" s="66" t="s">
        <v>60</v>
      </c>
      <c r="G9" s="66"/>
      <c r="H9" s="69">
        <f>((+H8*K11)*3)+N4+N5+N6+N7</f>
        <v>17935.161151129993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25052.365000000002</v>
      </c>
      <c r="F10" s="66" t="s">
        <v>63</v>
      </c>
      <c r="G10" s="66"/>
      <c r="H10" s="76">
        <f>+H9/C7</f>
        <v>4.6533948983397355E-2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25052.365000000002</v>
      </c>
      <c r="H13" s="78"/>
      <c r="I13" s="78"/>
    </row>
    <row r="14" spans="2:14" x14ac:dyDescent="0.2">
      <c r="B14" s="66" t="s">
        <v>42</v>
      </c>
      <c r="C14" s="79">
        <f>+H9</f>
        <v>17935.161151129993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-7117.2038488700091</v>
      </c>
      <c r="H15" s="78"/>
      <c r="I15" s="78"/>
    </row>
    <row r="18" spans="2:12" x14ac:dyDescent="0.2">
      <c r="B18" s="85" t="s">
        <v>68</v>
      </c>
      <c r="C18" s="85"/>
      <c r="D18" s="85"/>
      <c r="E18" s="85"/>
      <c r="F18" s="85"/>
      <c r="G18" s="85"/>
    </row>
    <row r="19" spans="2:12" x14ac:dyDescent="0.2">
      <c r="B19" s="85"/>
      <c r="C19" s="85"/>
      <c r="D19" s="85"/>
      <c r="E19" s="85"/>
      <c r="F19" s="85"/>
      <c r="G19" s="85"/>
      <c r="L19">
        <f>C10*13%</f>
        <v>3256.8074500000002</v>
      </c>
    </row>
    <row r="20" spans="2:12" x14ac:dyDescent="0.2">
      <c r="B20" s="85"/>
      <c r="C20" s="85"/>
      <c r="D20" s="85"/>
      <c r="E20" s="85"/>
      <c r="F20" s="85"/>
      <c r="G20" s="8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FCME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2020-09-01T14:42:00Z</dcterms:modified>
</cp:coreProperties>
</file>