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Incaline/"/>
    </mc:Choice>
  </mc:AlternateContent>
  <xr:revisionPtr revIDLastSave="0" documentId="8_{71CC7A62-09E9-D442-92BE-B95D4EC51F5A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Incaline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I14" i="5"/>
  <c r="H7" i="5" l="1"/>
  <c r="G7" i="5"/>
  <c r="F7" i="5"/>
  <c r="E19" i="5"/>
  <c r="Q27" i="8" l="1"/>
  <c r="M27" i="8"/>
  <c r="N28" i="8"/>
  <c r="O27" i="8"/>
  <c r="N27" i="8"/>
  <c r="D25" i="5" l="1"/>
  <c r="C7" i="8" l="1"/>
  <c r="C10" i="8" l="1"/>
  <c r="L19" i="8" s="1"/>
  <c r="H14" i="8"/>
  <c r="K6" i="8"/>
  <c r="N6" i="8" l="1"/>
  <c r="C13" i="8"/>
  <c r="K8" i="8"/>
  <c r="G6" i="8"/>
  <c r="K7" i="8"/>
  <c r="K9" i="8"/>
  <c r="K5" i="8"/>
  <c r="K10" i="8" l="1"/>
  <c r="K11" i="8" s="1"/>
  <c r="E12" i="5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s="1"/>
  <c r="C14" i="8" l="1"/>
  <c r="C15" i="8" s="1"/>
  <c r="H10" i="8" l="1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<sst xmlns="http://schemas.openxmlformats.org/spreadsheetml/2006/main" count="887" uniqueCount="74">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</sst>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topLeftCell="A2" zoomScale="110" zoomScaleNormal="110" workbookViewId="0">
      <selection activeCell="C31" sqref="C3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7" spans="1:293" x14ac:dyDescent="0.2">
      <c r="F7" s="1">
        <f>240000/2500</f>
        <v>96</v>
      </c>
      <c r="G7" s="1">
        <f>F7/30</f>
        <v>3.2</v>
      </c>
      <c r="H7" s="1">
        <f>G7*F7</f>
        <v>307.20000000000005</v>
      </c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90000</v>
      </c>
      <c r="D10" s="30">
        <v>90000</v>
      </c>
      <c r="E10" s="32"/>
      <c r="F10" s="33">
        <v>875</v>
      </c>
      <c r="G10" s="33">
        <v>875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250</v>
      </c>
      <c r="E12" s="14">
        <f>(D12*A12)*8</f>
        <v>2000</v>
      </c>
      <c r="F12" s="15">
        <f>C10/E12</f>
        <v>45</v>
      </c>
      <c r="G12" s="27">
        <f>F12/22</f>
        <v>2.0454545454545454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250</v>
      </c>
      <c r="E13" s="14">
        <f>(D13*A13)*8</f>
        <v>2000</v>
      </c>
      <c r="F13" s="15">
        <f>C10/E13</f>
        <v>45</v>
      </c>
      <c r="G13" s="27">
        <f>F13/22</f>
        <v>2.0454545454545454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250</v>
      </c>
      <c r="E14" s="14">
        <f>(D14*A14)*8</f>
        <v>2000</v>
      </c>
      <c r="F14" s="15">
        <f>C10/E14</f>
        <v>45</v>
      </c>
      <c r="G14" s="27">
        <f t="shared" ref="G14" si="0">F14/22</f>
        <v>2.0454545454545454</v>
      </c>
      <c r="I14" s="1">
        <f>35*25</f>
        <v>875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0.875</v>
      </c>
      <c r="G15" s="51">
        <f>F15/22</f>
        <v>3.9772727272727272E-2</v>
      </c>
      <c r="J15" s="18"/>
      <c r="K15" s="18"/>
    </row>
    <row r="16" spans="1:293" x14ac:dyDescent="0.2">
      <c r="E16" s="19" t="s">
        <v>8</v>
      </c>
      <c r="F16" s="20">
        <f>F12+F15</f>
        <v>45.875</v>
      </c>
      <c r="G16" s="21">
        <f>F16/22</f>
        <v>2.0852272727272729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47.875</v>
      </c>
      <c r="G17" s="23">
        <f>F17/22</f>
        <v>2.1761363636363638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E19" s="1">
        <f>500*24</f>
        <v>12000</v>
      </c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v>402</v>
      </c>
      <c r="M4" t="s">
        <v>48</v>
      </c>
      <c r="N4">
        <f>(((2400/36)*1)*3)</f>
        <v>200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48.842999999999996</v>
      </c>
      <c r="M5" t="s">
        <v>54</v>
      </c>
      <c r="N5">
        <f>((50*1)*3)</f>
        <v>150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90000</v>
      </c>
      <c r="H6" s="89">
        <f>Incaline!F17</f>
        <v>47.875</v>
      </c>
      <c r="J6" s="86" t="s">
        <v>56</v>
      </c>
      <c r="K6" s="87">
        <f>+K4/12</f>
        <v>33.5</v>
      </c>
      <c r="M6" t="s">
        <v>57</v>
      </c>
      <c r="N6">
        <f>L19</f>
        <v>819.00000000000011</v>
      </c>
    </row>
    <row r="7" spans="2:14" x14ac:dyDescent="0.2">
      <c r="B7" s="84" t="s">
        <v>58</v>
      </c>
      <c r="C7" s="90">
        <f>Incaline!C10</f>
        <v>90000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33.5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47.875</v>
      </c>
      <c r="I8" s="91"/>
      <c r="J8" s="82" t="s">
        <v>61</v>
      </c>
      <c r="K8" s="87">
        <f>+K4/12</f>
        <v>33.5</v>
      </c>
      <c r="M8" t="s">
        <v>73</v>
      </c>
      <c r="N8">
        <v>0</v>
      </c>
    </row>
    <row r="9" spans="2:14" x14ac:dyDescent="0.2">
      <c r="B9" s="84" t="s">
        <v>62</v>
      </c>
      <c r="C9" s="93">
        <v>7.0000000000000007E-2</v>
      </c>
      <c r="F9" s="84" t="s">
        <v>63</v>
      </c>
      <c r="G9" s="84"/>
      <c r="H9" s="87">
        <f>((+H8*K11)*1)+N4+N5+N6+N7+N8</f>
        <v>2405.2478352272728</v>
      </c>
      <c r="I9" s="91"/>
      <c r="J9" s="82" t="s">
        <v>64</v>
      </c>
      <c r="K9" s="87">
        <f>+K4/24</f>
        <v>16.75</v>
      </c>
    </row>
    <row r="10" spans="2:14" x14ac:dyDescent="0.2">
      <c r="B10" s="84" t="s">
        <v>65</v>
      </c>
      <c r="C10" s="90">
        <f>+C9*C7</f>
        <v>6300.0000000000009</v>
      </c>
      <c r="F10" s="84" t="s">
        <v>66</v>
      </c>
      <c r="G10" s="84"/>
      <c r="H10" s="94">
        <f>+H9/C7</f>
        <v>2.6724975946969699E-2</v>
      </c>
      <c r="I10" s="91"/>
      <c r="J10" s="95" t="s">
        <v>67</v>
      </c>
      <c r="K10" s="87">
        <f>SUM(K4:K9)</f>
        <v>568.09300000000007</v>
      </c>
    </row>
    <row r="11" spans="2:14" x14ac:dyDescent="0.2">
      <c r="I11" s="96"/>
      <c r="J11" s="82" t="s">
        <v>68</v>
      </c>
      <c r="K11" s="87">
        <f>+K10/22</f>
        <v>25.822409090909094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6300.0000000000009</v>
      </c>
      <c r="H13" s="96"/>
      <c r="I13" s="96"/>
    </row>
    <row r="14" spans="2:14" x14ac:dyDescent="0.2">
      <c r="B14" s="84" t="s">
        <v>42</v>
      </c>
      <c r="C14" s="97">
        <f>+H9</f>
        <v>2405.2478352272728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-3894.7521647727281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819.00000000000011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Incaline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2020-02-12T17:01:30Z</dcterms:modified>
</cp:coreProperties>
</file>