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efecomercial\Desktop\"/>
    </mc:Choice>
  </mc:AlternateContent>
  <xr:revisionPtr revIDLastSave="0" documentId="13_ncr:1_{5A91A2E8-085A-432A-9403-AB862D8078D1}" xr6:coauthVersionLast="43" xr6:coauthVersionMax="43" xr10:uidLastSave="{00000000-0000-0000-0000-000000000000}"/>
  <bookViews>
    <workbookView xWindow="-120" yWindow="-120" windowWidth="20730" windowHeight="11160" activeTab="1" xr2:uid="{20497D6A-6FC6-4272-BA95-0A5E112D5B94}"/>
  </bookViews>
  <sheets>
    <sheet name="Flujo" sheetId="4" r:id="rId1"/>
    <sheet name="Valorización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31" i="4" l="1"/>
  <c r="AL31" i="4"/>
  <c r="AK31" i="4"/>
  <c r="AJ31" i="4"/>
  <c r="AI31" i="4"/>
  <c r="I31" i="4"/>
  <c r="H31" i="4"/>
  <c r="G31" i="4"/>
  <c r="N34" i="4"/>
  <c r="H29" i="4"/>
  <c r="Z34" i="4" l="1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E40" i="4" l="1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14" i="1"/>
  <c r="E15" i="1" s="1"/>
  <c r="C8" i="4"/>
  <c r="AE30" i="4" l="1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P31" i="4" s="1"/>
  <c r="Q31" i="4" s="1"/>
  <c r="R31" i="4" s="1"/>
  <c r="S31" i="4" s="1"/>
  <c r="T31" i="4" s="1"/>
  <c r="U31" i="4" s="1"/>
  <c r="V31" i="4" s="1"/>
  <c r="W31" i="4" s="1"/>
  <c r="X31" i="4" s="1"/>
  <c r="Y31" i="4" s="1"/>
  <c r="Z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C21" i="4" s="1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N31" i="4" l="1"/>
  <c r="N29" i="4"/>
  <c r="K31" i="4"/>
  <c r="K29" i="4"/>
  <c r="L31" i="4"/>
  <c r="L29" i="4"/>
  <c r="J31" i="4"/>
  <c r="J29" i="4"/>
  <c r="M31" i="4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C38" i="4" l="1"/>
  <c r="C43" i="4" s="1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D38" i="4" l="1"/>
  <c r="D43" i="4" s="1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E43" i="4" l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F38" i="4" l="1"/>
  <c r="F43" i="4" s="1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G38" i="4" l="1"/>
  <c r="G43" i="4" s="1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H38" i="4" l="1"/>
  <c r="H43" i="4" s="1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I38" i="4" l="1"/>
  <c r="I43" i="4" s="1"/>
  <c r="AG29" i="4"/>
  <c r="N40" i="4"/>
  <c r="J23" i="4"/>
  <c r="K24" i="4" s="1"/>
  <c r="J26" i="4"/>
  <c r="J25" i="4" s="1"/>
  <c r="K16" i="4"/>
  <c r="J15" i="4"/>
  <c r="J14" i="4" s="1"/>
  <c r="J18" i="4" s="1"/>
  <c r="J38" i="4" l="1"/>
  <c r="J43" i="4" s="1"/>
  <c r="AH29" i="4"/>
  <c r="O40" i="4"/>
  <c r="K23" i="4"/>
  <c r="L24" i="4" s="1"/>
  <c r="K26" i="4"/>
  <c r="K25" i="4" s="1"/>
  <c r="L16" i="4"/>
  <c r="K15" i="4"/>
  <c r="K14" i="4" s="1"/>
  <c r="K18" i="4" s="1"/>
  <c r="E5" i="1"/>
  <c r="K43" i="4" l="1"/>
  <c r="K38" i="4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L38" i="4" l="1"/>
  <c r="L43" i="4" s="1"/>
  <c r="AJ29" i="4"/>
  <c r="AK30" i="4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M38" i="4" l="1"/>
  <c r="M43" i="4" s="1"/>
  <c r="N38" i="4"/>
  <c r="N43" i="4" s="1"/>
  <c r="AK29" i="4"/>
  <c r="AL30" i="4"/>
  <c r="AL29" i="4" s="1"/>
  <c r="R40" i="4"/>
  <c r="N15" i="4"/>
  <c r="N14" i="4" s="1"/>
  <c r="N18" i="4" s="1"/>
  <c r="N23" i="4"/>
  <c r="C45" i="4" l="1"/>
  <c r="S40" i="4"/>
  <c r="O24" i="4"/>
  <c r="O26" i="4" s="1"/>
  <c r="O23" i="4"/>
  <c r="O15" i="4"/>
  <c r="O14" i="4" s="1"/>
  <c r="O18" i="4" s="1"/>
  <c r="P16" i="4"/>
  <c r="T40" i="4" l="1"/>
  <c r="P15" i="4"/>
  <c r="P14" i="4" s="1"/>
  <c r="P18" i="4" s="1"/>
  <c r="Q16" i="4"/>
  <c r="P23" i="4"/>
  <c r="P24" i="4"/>
  <c r="O25" i="4"/>
  <c r="P26" i="4"/>
  <c r="O38" i="4" l="1"/>
  <c r="O43" i="4" s="1"/>
  <c r="U40" i="4"/>
  <c r="R16" i="4"/>
  <c r="Q15" i="4"/>
  <c r="Q14" i="4" s="1"/>
  <c r="Q18" i="4" s="1"/>
  <c r="P25" i="4"/>
  <c r="P38" i="4" s="1"/>
  <c r="P43" i="4" s="1"/>
  <c r="Q26" i="4"/>
  <c r="Q23" i="4"/>
  <c r="Q24" i="4"/>
  <c r="V40" i="4" l="1"/>
  <c r="R23" i="4"/>
  <c r="R24" i="4"/>
  <c r="Q25" i="4"/>
  <c r="Q38" i="4" s="1"/>
  <c r="Q43" i="4" s="1"/>
  <c r="R26" i="4"/>
  <c r="S16" i="4"/>
  <c r="R15" i="4"/>
  <c r="R14" i="4" s="1"/>
  <c r="R18" i="4" s="1"/>
  <c r="W40" i="4" l="1"/>
  <c r="T16" i="4"/>
  <c r="S15" i="4"/>
  <c r="S14" i="4" s="1"/>
  <c r="S18" i="4" s="1"/>
  <c r="S26" i="4"/>
  <c r="R25" i="4"/>
  <c r="R38" i="4" s="1"/>
  <c r="R43" i="4" s="1"/>
  <c r="S23" i="4"/>
  <c r="S24" i="4"/>
  <c r="X40" i="4" l="1"/>
  <c r="T26" i="4"/>
  <c r="S25" i="4"/>
  <c r="S38" i="4" s="1"/>
  <c r="S43" i="4" s="1"/>
  <c r="T23" i="4"/>
  <c r="T24" i="4"/>
  <c r="U16" i="4"/>
  <c r="T15" i="4"/>
  <c r="T14" i="4" s="1"/>
  <c r="T18" i="4" s="1"/>
  <c r="Y40" i="4" l="1"/>
  <c r="V16" i="4"/>
  <c r="U15" i="4"/>
  <c r="U14" i="4" s="1"/>
  <c r="U18" i="4" s="1"/>
  <c r="U23" i="4"/>
  <c r="U24" i="4"/>
  <c r="U26" i="4"/>
  <c r="T25" i="4"/>
  <c r="T38" i="4" s="1"/>
  <c r="T43" i="4" s="1"/>
  <c r="Z40" i="4" l="1"/>
  <c r="V23" i="4"/>
  <c r="V24" i="4"/>
  <c r="V26" i="4"/>
  <c r="U25" i="4"/>
  <c r="U38" i="4" s="1"/>
  <c r="U43" i="4" s="1"/>
  <c r="W16" i="4"/>
  <c r="V15" i="4"/>
  <c r="V14" i="4" s="1"/>
  <c r="V18" i="4" s="1"/>
  <c r="AA40" i="4" l="1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V43" i="4" s="1"/>
  <c r="W23" i="4"/>
  <c r="W24" i="4"/>
  <c r="X26" i="4" l="1"/>
  <c r="W25" i="4"/>
  <c r="W38" i="4" s="1"/>
  <c r="W43" i="4" s="1"/>
  <c r="X23" i="4"/>
  <c r="X24" i="4"/>
  <c r="Y16" i="4"/>
  <c r="X15" i="4"/>
  <c r="X14" i="4" s="1"/>
  <c r="X18" i="4" s="1"/>
  <c r="Z16" i="4" l="1"/>
  <c r="Y15" i="4"/>
  <c r="Y14" i="4" s="1"/>
  <c r="Y18" i="4" s="1"/>
  <c r="Y23" i="4"/>
  <c r="Y24" i="4"/>
  <c r="Y26" i="4"/>
  <c r="X25" i="4"/>
  <c r="X38" i="4" s="1"/>
  <c r="X43" i="4" s="1"/>
  <c r="Z15" i="4" l="1"/>
  <c r="Z14" i="4" s="1"/>
  <c r="Z18" i="4" s="1"/>
  <c r="AA16" i="4"/>
  <c r="Z26" i="4"/>
  <c r="Y25" i="4"/>
  <c r="Y38" i="4" s="1"/>
  <c r="Y43" i="4" s="1"/>
  <c r="Z23" i="4"/>
  <c r="Z24" i="4"/>
  <c r="AA15" i="4" l="1"/>
  <c r="AA14" i="4" s="1"/>
  <c r="AA18" i="4" s="1"/>
  <c r="AB16" i="4"/>
  <c r="AA24" i="4"/>
  <c r="AA23" i="4"/>
  <c r="Z25" i="4"/>
  <c r="AA26" i="4"/>
  <c r="C46" i="4" l="1"/>
  <c r="Z38" i="4"/>
  <c r="Z43" i="4" s="1"/>
  <c r="AB26" i="4"/>
  <c r="AA25" i="4"/>
  <c r="AA38" i="4" s="1"/>
  <c r="AA43" i="4" s="1"/>
  <c r="AB24" i="4"/>
  <c r="AB23" i="4"/>
  <c r="AB15" i="4"/>
  <c r="AB14" i="4" s="1"/>
  <c r="AB18" i="4" s="1"/>
  <c r="AC16" i="4"/>
  <c r="AC15" i="4" l="1"/>
  <c r="AC14" i="4" s="1"/>
  <c r="AC18" i="4" s="1"/>
  <c r="AD16" i="4"/>
  <c r="AC23" i="4"/>
  <c r="AC24" i="4"/>
  <c r="AC26" i="4"/>
  <c r="AB25" i="4"/>
  <c r="AB38" i="4" s="1"/>
  <c r="AB43" i="4" s="1"/>
  <c r="AD26" i="4" l="1"/>
  <c r="AC25" i="4"/>
  <c r="AC38" i="4" s="1"/>
  <c r="AC43" i="4" s="1"/>
  <c r="AD23" i="4"/>
  <c r="AD24" i="4"/>
  <c r="AD15" i="4"/>
  <c r="AD14" i="4" s="1"/>
  <c r="AD18" i="4" s="1"/>
  <c r="AE16" i="4"/>
  <c r="AE15" i="4" l="1"/>
  <c r="AE14" i="4" s="1"/>
  <c r="AE18" i="4" s="1"/>
  <c r="AF16" i="4"/>
  <c r="AE23" i="4"/>
  <c r="AE24" i="4"/>
  <c r="AE26" i="4"/>
  <c r="AD25" i="4"/>
  <c r="AD38" i="4" s="1"/>
  <c r="AD43" i="4" s="1"/>
  <c r="AF15" i="4" l="1"/>
  <c r="AF14" i="4" s="1"/>
  <c r="AF18" i="4" s="1"/>
  <c r="AG16" i="4"/>
  <c r="AE25" i="4"/>
  <c r="AE38" i="4" s="1"/>
  <c r="AE43" i="4" s="1"/>
  <c r="AF26" i="4"/>
  <c r="AF24" i="4"/>
  <c r="AF23" i="4"/>
  <c r="AG24" i="4" l="1"/>
  <c r="AG23" i="4"/>
  <c r="AF25" i="4"/>
  <c r="AF38" i="4" s="1"/>
  <c r="AF43" i="4" s="1"/>
  <c r="AG26" i="4"/>
  <c r="AG15" i="4"/>
  <c r="AG14" i="4" s="1"/>
  <c r="AG18" i="4" s="1"/>
  <c r="AH16" i="4"/>
  <c r="AH15" i="4" l="1"/>
  <c r="AH14" i="4" s="1"/>
  <c r="AH18" i="4" s="1"/>
  <c r="AI16" i="4"/>
  <c r="AG25" i="4"/>
  <c r="AG38" i="4" s="1"/>
  <c r="AG43" i="4" s="1"/>
  <c r="AH26" i="4"/>
  <c r="AH23" i="4"/>
  <c r="AH24" i="4"/>
  <c r="AI23" i="4" l="1"/>
  <c r="AI24" i="4"/>
  <c r="AI26" i="4"/>
  <c r="AH25" i="4"/>
  <c r="AH38" i="4" s="1"/>
  <c r="AH43" i="4" s="1"/>
  <c r="AI15" i="4"/>
  <c r="AI14" i="4" s="1"/>
  <c r="AI18" i="4" s="1"/>
  <c r="AJ16" i="4"/>
  <c r="AJ15" i="4" l="1"/>
  <c r="AJ14" i="4" s="1"/>
  <c r="AJ18" i="4" s="1"/>
  <c r="AK16" i="4"/>
  <c r="AJ26" i="4"/>
  <c r="AI25" i="4"/>
  <c r="AI38" i="4" s="1"/>
  <c r="AI43" i="4" s="1"/>
  <c r="AJ23" i="4"/>
  <c r="AJ24" i="4"/>
  <c r="AK23" i="4" l="1"/>
  <c r="AK24" i="4"/>
  <c r="AJ25" i="4"/>
  <c r="AJ38" i="4" s="1"/>
  <c r="AJ43" i="4" s="1"/>
  <c r="AK26" i="4"/>
  <c r="AK15" i="4"/>
  <c r="AK14" i="4" s="1"/>
  <c r="AK18" i="4" s="1"/>
  <c r="AL16" i="4"/>
  <c r="AL23" i="4" l="1"/>
  <c r="AL24" i="4"/>
  <c r="AL15" i="4"/>
  <c r="AL14" i="4" s="1"/>
  <c r="AL18" i="4" s="1"/>
  <c r="AK25" i="4"/>
  <c r="AK38" i="4" s="1"/>
  <c r="AK43" i="4" s="1"/>
  <c r="AL26" i="4"/>
  <c r="AL25" i="4" s="1"/>
  <c r="AL38" i="4" s="1"/>
  <c r="AL43" i="4" s="1"/>
  <c r="C47" i="4" s="1"/>
</calcChain>
</file>

<file path=xl/sharedStrings.xml><?xml version="1.0" encoding="utf-8"?>
<sst xmlns="http://schemas.openxmlformats.org/spreadsheetml/2006/main" count="159" uniqueCount="84">
  <si>
    <t>N° de Cajas</t>
  </si>
  <si>
    <t>Precio Unitario</t>
  </si>
  <si>
    <t>Total</t>
  </si>
  <si>
    <t>Cantidad de Cajas Mensuales</t>
  </si>
  <si>
    <t>Descripción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</si>
  <si>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</si>
  <si>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</si>
  <si>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</si>
  <si>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</si>
  <si>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</si>
  <si>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</si>
  <si>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</si>
  <si>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</si>
  <si>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</si>
  <si>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Custodia Mensual</t>
  </si>
  <si>
    <t>Costo Mensual</t>
  </si>
  <si>
    <t>MES 10</t>
  </si>
  <si>
    <t>MES 11</t>
  </si>
  <si>
    <t>MES 12</t>
  </si>
  <si>
    <t>MES 13</t>
  </si>
  <si>
    <t>MES 14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</si>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</sst>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$&quot;* #,##0.00_ ;_ &quot;$&quot;* \-#,##0.00_ ;_ &quot;$&quot;* &quot;-&quot;??_ ;_ @_ "/>
    <numFmt numFmtId="164" formatCode="_(&quot;$&quot;* #,##0.00_);_(&quot;$&quot;* \(#,##0.00\);_(&quot;$&quot;* &quot;-&quot;??_);_(@_)"/>
    <numFmt numFmtId="165" formatCode="_ [$$-300A]* #,##0.00_ ;_ [$$-300A]* \-#,##0.00_ ;_ [$$-300A]* &quot;-&quot;??_ ;_ @_ "/>
    <numFmt numFmtId="166" formatCode="_([$$-300A]\ * #,##0.00_);_([$$-300A]\ * \(#,##0.00\);_([$$-300A]\ * &quot;-&quot;??_);_(@_)"/>
    <numFmt numFmtId="167" formatCode="_-&quot;$&quot;* #,##0.00_-;\-&quot;$&quot;* #,##0.00_-;_-&quot;$&quot;* &quot;-&quot;??_-;_-@_-"/>
    <numFmt numFmtId="168" formatCode="_ &quot;$&quot;* #,##0.0000_ ;_ &quot;$&quot;* \-#,##0.0000_ ;_ &quot;$&quot;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4" fontId="1" fillId="4" borderId="1" xfId="0" applyNumberFormat="1" applyFont="1" applyFill="1" applyBorder="1"/>
    <xf numFmtId="4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1" fillId="6" borderId="1" xfId="0" applyNumberFormat="1" applyFont="1" applyFill="1" applyBorder="1"/>
    <xf numFmtId="166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/>
    </xf>
    <xf numFmtId="167" fontId="2" fillId="3" borderId="1" xfId="0" applyNumberFormat="1" applyFont="1" applyFill="1" applyBorder="1" applyAlignment="1">
      <alignment horizontal="center"/>
    </xf>
    <xf numFmtId="167" fontId="4" fillId="7" borderId="1" xfId="0" applyNumberFormat="1" applyFont="1" applyFill="1" applyBorder="1" applyAlignment="1">
      <alignment horizontal="center"/>
    </xf>
    <xf numFmtId="167" fontId="4" fillId="8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7" fontId="5" fillId="7" borderId="1" xfId="0" applyNumberFormat="1" applyFont="1" applyFill="1" applyBorder="1"/>
    <xf numFmtId="167" fontId="5" fillId="8" borderId="1" xfId="0" applyNumberFormat="1" applyFont="1" applyFill="1" applyBorder="1"/>
    <xf numFmtId="167" fontId="7" fillId="3" borderId="1" xfId="0" applyNumberFormat="1" applyFont="1" applyFill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B2:AL47"/>
  <sheetViews>
    <sheetView workbookViewId="0">
      <selection activeCell="H6" sqref="H6"/>
    </sheetView>
  </sheetViews>
  <sheetFormatPr baseColWidth="10" defaultRowHeight="15" outlineLevelRow="1" x14ac:dyDescent="0.25"/>
  <cols>
    <col min="2" max="2" width="41.42578125" bestFit="1" customWidth="1"/>
    <col min="3" max="3" width="13" bestFit="1" customWidth="1"/>
    <col min="4" max="4" width="12" bestFit="1" customWidth="1"/>
    <col min="6" max="11" width="12.28515625" bestFit="1" customWidth="1"/>
  </cols>
  <sheetData>
    <row r="2" spans="2:38" x14ac:dyDescent="0.25">
      <c r="B2" s="9" t="s">
        <v>80</v>
      </c>
      <c r="C2" s="19">
        <f>Valorización!E5</f>
        <v>6556.8</v>
      </c>
      <c r="E2" s="1"/>
      <c r="F2" s="1"/>
    </row>
    <row r="4" spans="2:38" x14ac:dyDescent="0.25">
      <c r="B4" s="10" t="s">
        <v>23</v>
      </c>
      <c r="C4" s="17">
        <f>Valorización!D18</f>
        <v>10814</v>
      </c>
    </row>
    <row r="5" spans="2:38" x14ac:dyDescent="0.25">
      <c r="B5" s="10" t="s">
        <v>25</v>
      </c>
      <c r="C5" s="6">
        <v>12</v>
      </c>
    </row>
    <row r="6" spans="2:38" x14ac:dyDescent="0.25">
      <c r="B6" s="10" t="s">
        <v>24</v>
      </c>
      <c r="C6" s="6">
        <f>Valorización!C5</f>
        <v>4098</v>
      </c>
    </row>
    <row r="7" spans="2:38" x14ac:dyDescent="0.25">
      <c r="B7" s="10" t="s">
        <v>26</v>
      </c>
      <c r="C7" s="17">
        <f>Valorización!E9</f>
        <v>342</v>
      </c>
    </row>
    <row r="8" spans="2:38" x14ac:dyDescent="0.25">
      <c r="B8" s="10" t="s">
        <v>27</v>
      </c>
      <c r="C8" s="26">
        <f>Valorización!D5</f>
        <v>1.6</v>
      </c>
    </row>
    <row r="9" spans="2:38" x14ac:dyDescent="0.25">
      <c r="B9" s="10" t="s">
        <v>28</v>
      </c>
      <c r="C9" s="26">
        <f>Valorización!D14</f>
        <v>0.28000000000000003</v>
      </c>
    </row>
    <row r="10" spans="2:38" x14ac:dyDescent="0.25">
      <c r="B10" s="10" t="s">
        <v>77</v>
      </c>
      <c r="C10" s="45">
        <v>0.1171</v>
      </c>
    </row>
    <row r="11" spans="2:38" x14ac:dyDescent="0.25">
      <c r="B11" s="10" t="s">
        <v>78</v>
      </c>
      <c r="C11" s="26">
        <v>0.24</v>
      </c>
    </row>
    <row r="13" spans="2:38" x14ac:dyDescent="0.25">
      <c r="B13" s="10" t="s">
        <v>35</v>
      </c>
      <c r="C13" s="10" t="s">
        <v>5</v>
      </c>
      <c r="D13" s="10" t="s">
        <v>6</v>
      </c>
      <c r="E13" s="10" t="s">
        <v>7</v>
      </c>
      <c r="F13" s="10" t="s">
        <v>8</v>
      </c>
      <c r="G13" s="10" t="s">
        <v>9</v>
      </c>
      <c r="H13" s="10" t="s">
        <v>10</v>
      </c>
      <c r="I13" s="10" t="s">
        <v>11</v>
      </c>
      <c r="J13" s="10" t="s">
        <v>12</v>
      </c>
      <c r="K13" s="10" t="s">
        <v>13</v>
      </c>
      <c r="L13" s="10" t="s">
        <v>16</v>
      </c>
      <c r="M13" s="10" t="s">
        <v>17</v>
      </c>
      <c r="N13" s="10" t="s">
        <v>18</v>
      </c>
      <c r="O13" s="31" t="s">
        <v>19</v>
      </c>
      <c r="P13" s="31" t="s">
        <v>20</v>
      </c>
      <c r="Q13" s="31" t="s">
        <v>47</v>
      </c>
      <c r="R13" s="31" t="s">
        <v>48</v>
      </c>
      <c r="S13" s="31" t="s">
        <v>49</v>
      </c>
      <c r="T13" s="31" t="s">
        <v>50</v>
      </c>
      <c r="U13" s="31" t="s">
        <v>51</v>
      </c>
      <c r="V13" s="31" t="s">
        <v>52</v>
      </c>
      <c r="W13" s="31" t="s">
        <v>53</v>
      </c>
      <c r="X13" s="31" t="s">
        <v>54</v>
      </c>
      <c r="Y13" s="31" t="s">
        <v>55</v>
      </c>
      <c r="Z13" s="31" t="s">
        <v>56</v>
      </c>
      <c r="AA13" s="32" t="s">
        <v>57</v>
      </c>
      <c r="AB13" s="32" t="s">
        <v>58</v>
      </c>
      <c r="AC13" s="32" t="s">
        <v>59</v>
      </c>
      <c r="AD13" s="32" t="s">
        <v>60</v>
      </c>
      <c r="AE13" s="32" t="s">
        <v>61</v>
      </c>
      <c r="AF13" s="32" t="s">
        <v>62</v>
      </c>
      <c r="AG13" s="32" t="s">
        <v>63</v>
      </c>
      <c r="AH13" s="32" t="s">
        <v>64</v>
      </c>
      <c r="AI13" s="32" t="s">
        <v>65</v>
      </c>
      <c r="AJ13" s="32" t="s">
        <v>66</v>
      </c>
      <c r="AK13" s="32" t="s">
        <v>67</v>
      </c>
      <c r="AL13" s="32" t="s">
        <v>68</v>
      </c>
    </row>
    <row r="14" spans="2:38" x14ac:dyDescent="0.25">
      <c r="B14" s="21" t="s">
        <v>31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32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33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36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37</v>
      </c>
      <c r="C20" s="10" t="s">
        <v>5</v>
      </c>
      <c r="D20" s="10" t="s">
        <v>6</v>
      </c>
      <c r="E20" s="10" t="s">
        <v>7</v>
      </c>
      <c r="F20" s="10" t="s">
        <v>8</v>
      </c>
      <c r="G20" s="10" t="s">
        <v>9</v>
      </c>
      <c r="H20" s="10" t="s">
        <v>10</v>
      </c>
      <c r="I20" s="10" t="s">
        <v>11</v>
      </c>
      <c r="J20" s="10" t="s">
        <v>12</v>
      </c>
      <c r="K20" s="10" t="s">
        <v>13</v>
      </c>
      <c r="L20" s="10" t="s">
        <v>16</v>
      </c>
      <c r="M20" s="10" t="s">
        <v>17</v>
      </c>
      <c r="N20" s="10" t="s">
        <v>18</v>
      </c>
      <c r="O20" s="31" t="s">
        <v>19</v>
      </c>
      <c r="P20" s="31" t="s">
        <v>20</v>
      </c>
      <c r="Q20" s="31" t="s">
        <v>47</v>
      </c>
      <c r="R20" s="31" t="s">
        <v>48</v>
      </c>
      <c r="S20" s="31" t="s">
        <v>49</v>
      </c>
      <c r="T20" s="31" t="s">
        <v>50</v>
      </c>
      <c r="U20" s="31" t="s">
        <v>51</v>
      </c>
      <c r="V20" s="31" t="s">
        <v>52</v>
      </c>
      <c r="W20" s="31" t="s">
        <v>53</v>
      </c>
      <c r="X20" s="31" t="s">
        <v>54</v>
      </c>
      <c r="Y20" s="31" t="s">
        <v>55</v>
      </c>
      <c r="Z20" s="31" t="s">
        <v>56</v>
      </c>
      <c r="AA20" s="32" t="s">
        <v>57</v>
      </c>
      <c r="AB20" s="32" t="s">
        <v>58</v>
      </c>
      <c r="AC20" s="32" t="s">
        <v>59</v>
      </c>
      <c r="AD20" s="32" t="s">
        <v>60</v>
      </c>
      <c r="AE20" s="32" t="s">
        <v>61</v>
      </c>
      <c r="AF20" s="32" t="s">
        <v>62</v>
      </c>
      <c r="AG20" s="32" t="s">
        <v>63</v>
      </c>
      <c r="AH20" s="32" t="s">
        <v>64</v>
      </c>
      <c r="AI20" s="32" t="s">
        <v>65</v>
      </c>
      <c r="AJ20" s="32" t="s">
        <v>66</v>
      </c>
      <c r="AK20" s="32" t="s">
        <v>67</v>
      </c>
      <c r="AL20" s="32" t="s">
        <v>68</v>
      </c>
    </row>
    <row r="21" spans="2:38" x14ac:dyDescent="0.25">
      <c r="B21" s="21" t="s">
        <v>38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29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34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30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44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46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41</v>
      </c>
      <c r="C28" s="10" t="s">
        <v>5</v>
      </c>
      <c r="D28" s="10" t="s">
        <v>6</v>
      </c>
      <c r="E28" s="10" t="s">
        <v>7</v>
      </c>
      <c r="F28" s="10" t="s">
        <v>8</v>
      </c>
      <c r="G28" s="10" t="s">
        <v>9</v>
      </c>
      <c r="H28" s="10" t="s">
        <v>10</v>
      </c>
      <c r="I28" s="10" t="s">
        <v>11</v>
      </c>
      <c r="J28" s="10" t="s">
        <v>12</v>
      </c>
      <c r="K28" s="10" t="s">
        <v>13</v>
      </c>
      <c r="L28" s="10" t="s">
        <v>16</v>
      </c>
      <c r="M28" s="10" t="s">
        <v>17</v>
      </c>
      <c r="N28" s="10" t="s">
        <v>18</v>
      </c>
      <c r="O28" s="31" t="s">
        <v>19</v>
      </c>
      <c r="P28" s="31" t="s">
        <v>20</v>
      </c>
      <c r="Q28" s="31" t="s">
        <v>47</v>
      </c>
      <c r="R28" s="31" t="s">
        <v>48</v>
      </c>
      <c r="S28" s="31" t="s">
        <v>49</v>
      </c>
      <c r="T28" s="31" t="s">
        <v>50</v>
      </c>
      <c r="U28" s="31" t="s">
        <v>51</v>
      </c>
      <c r="V28" s="31" t="s">
        <v>52</v>
      </c>
      <c r="W28" s="31" t="s">
        <v>53</v>
      </c>
      <c r="X28" s="31" t="s">
        <v>54</v>
      </c>
      <c r="Y28" s="31" t="s">
        <v>55</v>
      </c>
      <c r="Z28" s="31" t="s">
        <v>56</v>
      </c>
      <c r="AA28" s="32" t="s">
        <v>57</v>
      </c>
      <c r="AB28" s="32" t="s">
        <v>58</v>
      </c>
      <c r="AC28" s="32" t="s">
        <v>59</v>
      </c>
      <c r="AD28" s="32" t="s">
        <v>60</v>
      </c>
      <c r="AE28" s="32" t="s">
        <v>61</v>
      </c>
      <c r="AF28" s="32" t="s">
        <v>62</v>
      </c>
      <c r="AG28" s="32" t="s">
        <v>63</v>
      </c>
      <c r="AH28" s="32" t="s">
        <v>64</v>
      </c>
      <c r="AI28" s="32" t="s">
        <v>65</v>
      </c>
      <c r="AJ28" s="32" t="s">
        <v>66</v>
      </c>
      <c r="AK28" s="32" t="s">
        <v>67</v>
      </c>
      <c r="AL28" s="32" t="s">
        <v>68</v>
      </c>
    </row>
    <row r="29" spans="2:38" x14ac:dyDescent="0.25">
      <c r="B29" s="21" t="s">
        <v>42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74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76</v>
      </c>
      <c r="C31" s="46">
        <v>0</v>
      </c>
      <c r="D31" s="46">
        <v>0</v>
      </c>
      <c r="E31" s="46">
        <v>0</v>
      </c>
      <c r="F31" s="46">
        <v>0</v>
      </c>
      <c r="G31" s="46">
        <f>G30/C10</f>
        <v>2336.4645602049532</v>
      </c>
      <c r="H31" s="46">
        <f>H30/C10</f>
        <v>2336.4645602049532</v>
      </c>
      <c r="I31" s="46">
        <f>I30/C10</f>
        <v>2336.4645602049532</v>
      </c>
      <c r="J31" s="46">
        <f>J30/C10</f>
        <v>4672.9291204099063</v>
      </c>
      <c r="K31" s="46">
        <f>K30/C10</f>
        <v>4672.9291204099063</v>
      </c>
      <c r="L31" s="46">
        <f>L30/C10</f>
        <v>4672.9291204099063</v>
      </c>
      <c r="M31" s="46">
        <f>M30/C10</f>
        <v>4672.9291204099063</v>
      </c>
      <c r="N31" s="46">
        <f>N30/C10</f>
        <v>4672.9291204099063</v>
      </c>
      <c r="O31" s="46">
        <f>O30/C10</f>
        <v>4672.9291204099063</v>
      </c>
      <c r="P31" s="46">
        <f>O31</f>
        <v>4672.9291204099063</v>
      </c>
      <c r="Q31" s="46">
        <f t="shared" ref="Q31:Z31" si="21">P31</f>
        <v>4672.9291204099063</v>
      </c>
      <c r="R31" s="46">
        <f t="shared" si="21"/>
        <v>4672.9291204099063</v>
      </c>
      <c r="S31" s="46">
        <f t="shared" si="21"/>
        <v>4672.9291204099063</v>
      </c>
      <c r="T31" s="46">
        <f t="shared" si="21"/>
        <v>4672.9291204099063</v>
      </c>
      <c r="U31" s="46">
        <f t="shared" si="21"/>
        <v>4672.9291204099063</v>
      </c>
      <c r="V31" s="46">
        <f t="shared" si="21"/>
        <v>4672.9291204099063</v>
      </c>
      <c r="W31" s="46">
        <f t="shared" si="21"/>
        <v>4672.9291204099063</v>
      </c>
      <c r="X31" s="46">
        <f t="shared" si="21"/>
        <v>4672.9291204099063</v>
      </c>
      <c r="Y31" s="46">
        <f t="shared" si="21"/>
        <v>4672.9291204099063</v>
      </c>
      <c r="Z31" s="46">
        <f t="shared" si="21"/>
        <v>4672.9291204099063</v>
      </c>
      <c r="AA31" s="46">
        <f>AA30/C10</f>
        <v>4672.9291204099063</v>
      </c>
      <c r="AB31" s="46">
        <f>AB30/$C$10</f>
        <v>4672.9291204099063</v>
      </c>
      <c r="AC31" s="46">
        <f t="shared" ref="AC31:AL31" si="22">AC30/$C$10</f>
        <v>4672.9291204099063</v>
      </c>
      <c r="AD31" s="46">
        <f t="shared" si="22"/>
        <v>4672.9291204099063</v>
      </c>
      <c r="AE31" s="46">
        <f t="shared" si="22"/>
        <v>4672.9291204099063</v>
      </c>
      <c r="AF31" s="46">
        <f t="shared" si="22"/>
        <v>4672.9291204099063</v>
      </c>
      <c r="AG31" s="46">
        <f t="shared" si="22"/>
        <v>4672.9291204099063</v>
      </c>
      <c r="AH31" s="46">
        <f t="shared" si="22"/>
        <v>2336.4645602049532</v>
      </c>
      <c r="AI31" s="46">
        <f t="shared" si="22"/>
        <v>2336.4645602049532</v>
      </c>
      <c r="AJ31" s="46">
        <f t="shared" si="22"/>
        <v>2336.4645602049532</v>
      </c>
      <c r="AK31" s="46">
        <f t="shared" si="22"/>
        <v>2336.4645602049532</v>
      </c>
      <c r="AL31" s="46">
        <f t="shared" si="22"/>
        <v>2336.4645602049532</v>
      </c>
    </row>
    <row r="32" spans="2:38" x14ac:dyDescent="0.25">
      <c r="B32" s="21" t="s">
        <v>73</v>
      </c>
      <c r="C32" s="43">
        <f>C33</f>
        <v>0</v>
      </c>
      <c r="D32" s="43">
        <f t="shared" ref="D32:N32" si="23">D33</f>
        <v>0</v>
      </c>
      <c r="E32" s="43">
        <f t="shared" si="23"/>
        <v>0</v>
      </c>
      <c r="F32" s="43">
        <f t="shared" si="23"/>
        <v>0</v>
      </c>
      <c r="G32" s="43">
        <f t="shared" si="23"/>
        <v>0</v>
      </c>
      <c r="H32" s="43">
        <f t="shared" si="23"/>
        <v>0</v>
      </c>
      <c r="I32" s="43">
        <f t="shared" si="23"/>
        <v>0</v>
      </c>
      <c r="J32" s="43">
        <f t="shared" si="23"/>
        <v>0</v>
      </c>
      <c r="K32" s="43">
        <f t="shared" si="23"/>
        <v>0</v>
      </c>
      <c r="L32" s="43">
        <f t="shared" si="23"/>
        <v>0</v>
      </c>
      <c r="M32" s="43">
        <f t="shared" si="23"/>
        <v>0</v>
      </c>
      <c r="N32" s="43">
        <f t="shared" si="23"/>
        <v>600</v>
      </c>
      <c r="O32" s="43">
        <f>O33</f>
        <v>600</v>
      </c>
      <c r="P32" s="43">
        <f t="shared" ref="P32:Z32" si="24">P33</f>
        <v>600</v>
      </c>
      <c r="Q32" s="43">
        <f t="shared" si="24"/>
        <v>600</v>
      </c>
      <c r="R32" s="43">
        <f t="shared" si="24"/>
        <v>600</v>
      </c>
      <c r="S32" s="43">
        <f t="shared" si="24"/>
        <v>600</v>
      </c>
      <c r="T32" s="43">
        <f t="shared" si="24"/>
        <v>600</v>
      </c>
      <c r="U32" s="43">
        <f t="shared" si="24"/>
        <v>600</v>
      </c>
      <c r="V32" s="43">
        <f t="shared" si="24"/>
        <v>600</v>
      </c>
      <c r="W32" s="43">
        <f t="shared" si="24"/>
        <v>600</v>
      </c>
      <c r="X32" s="43">
        <f t="shared" si="24"/>
        <v>600</v>
      </c>
      <c r="Y32" s="43">
        <f t="shared" si="24"/>
        <v>600</v>
      </c>
      <c r="Z32" s="43">
        <f t="shared" si="24"/>
        <v>600</v>
      </c>
      <c r="AA32" s="43">
        <f t="shared" ref="AA32" si="25">AA33</f>
        <v>0</v>
      </c>
      <c r="AB32" s="43">
        <f t="shared" ref="AB32" si="26">AB33</f>
        <v>0</v>
      </c>
      <c r="AC32" s="43">
        <f t="shared" ref="AC32" si="27">AC33</f>
        <v>0</v>
      </c>
      <c r="AD32" s="43">
        <f t="shared" ref="AD32" si="28">AD33</f>
        <v>0</v>
      </c>
      <c r="AE32" s="43">
        <f t="shared" ref="AE32" si="29">AE33</f>
        <v>0</v>
      </c>
      <c r="AF32" s="43">
        <f t="shared" ref="AF32" si="30">AF33</f>
        <v>0</v>
      </c>
      <c r="AG32" s="43">
        <f t="shared" ref="AG32" si="31">AG33</f>
        <v>0</v>
      </c>
      <c r="AH32" s="43">
        <f t="shared" ref="AH32" si="32">AH33</f>
        <v>0</v>
      </c>
      <c r="AI32" s="43">
        <f t="shared" ref="AI32" si="33">AI33</f>
        <v>0</v>
      </c>
      <c r="AJ32" s="43">
        <f t="shared" ref="AJ32" si="34">AJ33</f>
        <v>0</v>
      </c>
      <c r="AK32" s="43">
        <f t="shared" ref="AK32" si="35">AK33</f>
        <v>0</v>
      </c>
      <c r="AL32" s="43">
        <f t="shared" ref="AL32" si="36">AL33</f>
        <v>0</v>
      </c>
    </row>
    <row r="33" spans="2:38" x14ac:dyDescent="0.25">
      <c r="B33" s="24" t="s">
        <v>75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600</v>
      </c>
      <c r="O33" s="44">
        <v>600</v>
      </c>
      <c r="P33" s="44">
        <v>600</v>
      </c>
      <c r="Q33" s="44">
        <v>600</v>
      </c>
      <c r="R33" s="44">
        <v>600</v>
      </c>
      <c r="S33" s="44">
        <v>600</v>
      </c>
      <c r="T33" s="44">
        <v>600</v>
      </c>
      <c r="U33" s="44">
        <v>600</v>
      </c>
      <c r="V33" s="44">
        <v>600</v>
      </c>
      <c r="W33" s="44">
        <v>600</v>
      </c>
      <c r="X33" s="44">
        <v>600</v>
      </c>
      <c r="Y33" s="44">
        <v>600</v>
      </c>
      <c r="Z33" s="44">
        <v>600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</row>
    <row r="34" spans="2:38" x14ac:dyDescent="0.25">
      <c r="B34" s="24" t="s">
        <v>79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f>N33/$C$11</f>
        <v>2500</v>
      </c>
      <c r="O34" s="46">
        <f>O33/$C$11</f>
        <v>2500</v>
      </c>
      <c r="P34" s="46">
        <f t="shared" ref="P34:Z34" si="37">P33/$C$11</f>
        <v>2500</v>
      </c>
      <c r="Q34" s="46">
        <f t="shared" si="37"/>
        <v>2500</v>
      </c>
      <c r="R34" s="46">
        <f t="shared" si="37"/>
        <v>2500</v>
      </c>
      <c r="S34" s="46">
        <f t="shared" si="37"/>
        <v>2500</v>
      </c>
      <c r="T34" s="46">
        <f t="shared" si="37"/>
        <v>2500</v>
      </c>
      <c r="U34" s="46">
        <f t="shared" si="37"/>
        <v>2500</v>
      </c>
      <c r="V34" s="46">
        <f t="shared" si="37"/>
        <v>2500</v>
      </c>
      <c r="W34" s="46">
        <f t="shared" si="37"/>
        <v>2500</v>
      </c>
      <c r="X34" s="46">
        <f t="shared" si="37"/>
        <v>2500</v>
      </c>
      <c r="Y34" s="46">
        <f t="shared" si="37"/>
        <v>2500</v>
      </c>
      <c r="Z34" s="46">
        <f t="shared" si="37"/>
        <v>2500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</row>
    <row r="35" spans="2:38" x14ac:dyDescent="0.25">
      <c r="B35" s="21" t="s">
        <v>43</v>
      </c>
      <c r="C35" s="23">
        <f>SUM(C36)</f>
        <v>0</v>
      </c>
      <c r="D35" s="23">
        <f t="shared" ref="D35:AL35" si="38">SUM(D36)</f>
        <v>0</v>
      </c>
      <c r="E35" s="23">
        <f t="shared" si="38"/>
        <v>0</v>
      </c>
      <c r="F35" s="23">
        <f t="shared" si="38"/>
        <v>0</v>
      </c>
      <c r="G35" s="23">
        <f t="shared" si="38"/>
        <v>0</v>
      </c>
      <c r="H35" s="23">
        <f t="shared" si="38"/>
        <v>0</v>
      </c>
      <c r="I35" s="23">
        <f t="shared" si="38"/>
        <v>0</v>
      </c>
      <c r="J35" s="23">
        <f t="shared" si="38"/>
        <v>0</v>
      </c>
      <c r="K35" s="23">
        <f t="shared" si="38"/>
        <v>0</v>
      </c>
      <c r="L35" s="23">
        <f t="shared" si="38"/>
        <v>0</v>
      </c>
      <c r="M35" s="23">
        <f t="shared" si="38"/>
        <v>0</v>
      </c>
      <c r="N35" s="23">
        <f t="shared" si="38"/>
        <v>0</v>
      </c>
      <c r="O35" s="23">
        <f t="shared" si="38"/>
        <v>0</v>
      </c>
      <c r="P35" s="23">
        <f t="shared" si="38"/>
        <v>0</v>
      </c>
      <c r="Q35" s="23">
        <f t="shared" si="38"/>
        <v>0</v>
      </c>
      <c r="R35" s="23">
        <f t="shared" si="38"/>
        <v>0</v>
      </c>
      <c r="S35" s="23">
        <f t="shared" si="38"/>
        <v>0</v>
      </c>
      <c r="T35" s="23">
        <f t="shared" si="38"/>
        <v>0</v>
      </c>
      <c r="U35" s="23">
        <f t="shared" si="38"/>
        <v>0</v>
      </c>
      <c r="V35" s="23">
        <f t="shared" si="38"/>
        <v>0</v>
      </c>
      <c r="W35" s="23">
        <f t="shared" si="38"/>
        <v>0</v>
      </c>
      <c r="X35" s="23">
        <f t="shared" si="38"/>
        <v>0</v>
      </c>
      <c r="Y35" s="23">
        <f t="shared" si="38"/>
        <v>0</v>
      </c>
      <c r="Z35" s="23">
        <f t="shared" si="38"/>
        <v>0</v>
      </c>
      <c r="AA35" s="23">
        <f t="shared" si="38"/>
        <v>449</v>
      </c>
      <c r="AB35" s="23">
        <f t="shared" si="38"/>
        <v>449</v>
      </c>
      <c r="AC35" s="23">
        <f t="shared" si="38"/>
        <v>449</v>
      </c>
      <c r="AD35" s="23">
        <f t="shared" si="38"/>
        <v>449</v>
      </c>
      <c r="AE35" s="23">
        <f t="shared" si="38"/>
        <v>449</v>
      </c>
      <c r="AF35" s="23">
        <f t="shared" si="38"/>
        <v>449</v>
      </c>
      <c r="AG35" s="23">
        <f t="shared" si="38"/>
        <v>449</v>
      </c>
      <c r="AH35" s="23">
        <f t="shared" si="38"/>
        <v>449</v>
      </c>
      <c r="AI35" s="23">
        <f t="shared" si="38"/>
        <v>449</v>
      </c>
      <c r="AJ35" s="23">
        <f t="shared" si="38"/>
        <v>449</v>
      </c>
      <c r="AK35" s="23">
        <f t="shared" si="38"/>
        <v>449</v>
      </c>
      <c r="AL35" s="23">
        <f t="shared" si="38"/>
        <v>449</v>
      </c>
    </row>
    <row r="36" spans="2:38" x14ac:dyDescent="0.25">
      <c r="B36" s="24" t="s">
        <v>45</v>
      </c>
      <c r="C36" s="25">
        <f>C33*$C$9</f>
        <v>0</v>
      </c>
      <c r="D36" s="25">
        <f t="shared" ref="D36:M36" si="39">D33*$C$9</f>
        <v>0</v>
      </c>
      <c r="E36" s="25">
        <f t="shared" si="39"/>
        <v>0</v>
      </c>
      <c r="F36" s="25">
        <f t="shared" si="39"/>
        <v>0</v>
      </c>
      <c r="G36" s="25">
        <f t="shared" si="39"/>
        <v>0</v>
      </c>
      <c r="H36" s="25">
        <f t="shared" si="39"/>
        <v>0</v>
      </c>
      <c r="I36" s="25">
        <f t="shared" si="39"/>
        <v>0</v>
      </c>
      <c r="J36" s="25">
        <f t="shared" si="39"/>
        <v>0</v>
      </c>
      <c r="K36" s="25">
        <f t="shared" si="39"/>
        <v>0</v>
      </c>
      <c r="L36" s="25">
        <f t="shared" si="39"/>
        <v>0</v>
      </c>
      <c r="M36" s="25">
        <f t="shared" si="39"/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449</v>
      </c>
      <c r="AB36" s="25">
        <f>AA36</f>
        <v>449</v>
      </c>
      <c r="AC36" s="25">
        <f t="shared" ref="AC36:AL36" si="40">AB36</f>
        <v>449</v>
      </c>
      <c r="AD36" s="25">
        <f t="shared" si="40"/>
        <v>449</v>
      </c>
      <c r="AE36" s="25">
        <f t="shared" si="40"/>
        <v>449</v>
      </c>
      <c r="AF36" s="25">
        <f t="shared" si="40"/>
        <v>449</v>
      </c>
      <c r="AG36" s="25">
        <f t="shared" si="40"/>
        <v>449</v>
      </c>
      <c r="AH36" s="25">
        <f t="shared" si="40"/>
        <v>449</v>
      </c>
      <c r="AI36" s="25">
        <f t="shared" si="40"/>
        <v>449</v>
      </c>
      <c r="AJ36" s="25">
        <f t="shared" si="40"/>
        <v>449</v>
      </c>
      <c r="AK36" s="25">
        <f t="shared" si="40"/>
        <v>449</v>
      </c>
      <c r="AL36" s="25">
        <f t="shared" si="40"/>
        <v>449</v>
      </c>
    </row>
    <row r="38" spans="2:38" x14ac:dyDescent="0.25">
      <c r="B38" s="14" t="s">
        <v>39</v>
      </c>
      <c r="C38" s="15">
        <f t="shared" ref="C38:I38" si="41">C25+C21+C29+C32+C35</f>
        <v>3575.12</v>
      </c>
      <c r="D38" s="15">
        <f t="shared" si="41"/>
        <v>3479.3600000000006</v>
      </c>
      <c r="E38" s="15">
        <f t="shared" si="41"/>
        <v>3383.6000000000004</v>
      </c>
      <c r="F38" s="15">
        <f t="shared" si="41"/>
        <v>3287.84</v>
      </c>
      <c r="G38" s="15">
        <f t="shared" si="41"/>
        <v>3465.68</v>
      </c>
      <c r="H38" s="15">
        <f t="shared" si="41"/>
        <v>3369.9200000000005</v>
      </c>
      <c r="I38" s="15">
        <f t="shared" si="41"/>
        <v>3274.1600000000003</v>
      </c>
      <c r="J38" s="15">
        <f>J25+J21+J29+J32+J35</f>
        <v>3452</v>
      </c>
      <c r="K38" s="15">
        <f t="shared" ref="K38:N38" si="42">K25+K21+K29+K32+K35</f>
        <v>3356.24</v>
      </c>
      <c r="L38" s="15">
        <f t="shared" si="42"/>
        <v>3260.4800000000005</v>
      </c>
      <c r="M38" s="15">
        <f t="shared" si="42"/>
        <v>3164.7200000000003</v>
      </c>
      <c r="N38" s="15">
        <f t="shared" si="42"/>
        <v>3668.96</v>
      </c>
      <c r="O38" s="15">
        <f>O21+O32+O25+O29+O35</f>
        <v>3026</v>
      </c>
      <c r="P38" s="15">
        <f t="shared" ref="P38:Z38" si="43">P21+P32+P25+P29+P35</f>
        <v>3026</v>
      </c>
      <c r="Q38" s="15">
        <f t="shared" si="43"/>
        <v>3026</v>
      </c>
      <c r="R38" s="15">
        <f t="shared" si="43"/>
        <v>3026</v>
      </c>
      <c r="S38" s="15">
        <f t="shared" si="43"/>
        <v>3026</v>
      </c>
      <c r="T38" s="15">
        <f t="shared" si="43"/>
        <v>3026</v>
      </c>
      <c r="U38" s="15">
        <f t="shared" si="43"/>
        <v>3026</v>
      </c>
      <c r="V38" s="15">
        <f t="shared" si="43"/>
        <v>3026</v>
      </c>
      <c r="W38" s="15">
        <f t="shared" si="43"/>
        <v>3026</v>
      </c>
      <c r="X38" s="15">
        <f t="shared" si="43"/>
        <v>3026</v>
      </c>
      <c r="Y38" s="15">
        <f t="shared" si="43"/>
        <v>3026</v>
      </c>
      <c r="Z38" s="15">
        <f t="shared" si="43"/>
        <v>3026</v>
      </c>
      <c r="AA38" s="15">
        <f t="shared" ref="AA38:AL38" si="44">AA21+AA25+AA29+AA35</f>
        <v>2875</v>
      </c>
      <c r="AB38" s="15">
        <f t="shared" si="44"/>
        <v>2875</v>
      </c>
      <c r="AC38" s="15">
        <f t="shared" si="44"/>
        <v>2875</v>
      </c>
      <c r="AD38" s="15">
        <f t="shared" si="44"/>
        <v>2875</v>
      </c>
      <c r="AE38" s="15">
        <f t="shared" si="44"/>
        <v>2875</v>
      </c>
      <c r="AF38" s="15">
        <f t="shared" si="44"/>
        <v>2875</v>
      </c>
      <c r="AG38" s="15">
        <f t="shared" si="44"/>
        <v>2875</v>
      </c>
      <c r="AH38" s="15">
        <f t="shared" si="44"/>
        <v>2601.4</v>
      </c>
      <c r="AI38" s="15">
        <f t="shared" si="44"/>
        <v>2601.4</v>
      </c>
      <c r="AJ38" s="15">
        <f t="shared" si="44"/>
        <v>2601.4</v>
      </c>
      <c r="AK38" s="15">
        <f t="shared" si="44"/>
        <v>2601.4</v>
      </c>
      <c r="AL38" s="15">
        <f t="shared" si="44"/>
        <v>2601.4</v>
      </c>
    </row>
    <row r="40" spans="2:38" x14ac:dyDescent="0.25">
      <c r="B40" s="33" t="s">
        <v>69</v>
      </c>
      <c r="C40" s="34">
        <f>Valorización!D19</f>
        <v>3027.92</v>
      </c>
      <c r="D40" s="34">
        <f>C40</f>
        <v>3027.92</v>
      </c>
      <c r="E40" s="34">
        <f t="shared" ref="E40:AL40" si="45">D40</f>
        <v>3027.92</v>
      </c>
      <c r="F40" s="34">
        <f t="shared" si="45"/>
        <v>3027.92</v>
      </c>
      <c r="G40" s="34">
        <f t="shared" si="45"/>
        <v>3027.92</v>
      </c>
      <c r="H40" s="34">
        <f t="shared" si="45"/>
        <v>3027.92</v>
      </c>
      <c r="I40" s="34">
        <f t="shared" si="45"/>
        <v>3027.92</v>
      </c>
      <c r="J40" s="34">
        <f t="shared" si="45"/>
        <v>3027.92</v>
      </c>
      <c r="K40" s="34">
        <f t="shared" si="45"/>
        <v>3027.92</v>
      </c>
      <c r="L40" s="34">
        <f t="shared" si="45"/>
        <v>3027.92</v>
      </c>
      <c r="M40" s="34">
        <f t="shared" si="45"/>
        <v>3027.92</v>
      </c>
      <c r="N40" s="34">
        <f t="shared" si="45"/>
        <v>3027.92</v>
      </c>
      <c r="O40" s="34">
        <f t="shared" si="45"/>
        <v>3027.92</v>
      </c>
      <c r="P40" s="34">
        <f t="shared" si="45"/>
        <v>3027.92</v>
      </c>
      <c r="Q40" s="34">
        <f t="shared" si="45"/>
        <v>3027.92</v>
      </c>
      <c r="R40" s="34">
        <f t="shared" si="45"/>
        <v>3027.92</v>
      </c>
      <c r="S40" s="34">
        <f t="shared" si="45"/>
        <v>3027.92</v>
      </c>
      <c r="T40" s="34">
        <f t="shared" si="45"/>
        <v>3027.92</v>
      </c>
      <c r="U40" s="34">
        <f t="shared" si="45"/>
        <v>3027.92</v>
      </c>
      <c r="V40" s="34">
        <f t="shared" si="45"/>
        <v>3027.92</v>
      </c>
      <c r="W40" s="34">
        <f t="shared" si="45"/>
        <v>3027.92</v>
      </c>
      <c r="X40" s="34">
        <f t="shared" si="45"/>
        <v>3027.92</v>
      </c>
      <c r="Y40" s="34">
        <f t="shared" si="45"/>
        <v>3027.92</v>
      </c>
      <c r="Z40" s="34">
        <f t="shared" si="45"/>
        <v>3027.92</v>
      </c>
      <c r="AA40" s="34">
        <f t="shared" si="45"/>
        <v>3027.92</v>
      </c>
      <c r="AB40" s="34">
        <f t="shared" si="45"/>
        <v>3027.92</v>
      </c>
      <c r="AC40" s="34">
        <f t="shared" si="45"/>
        <v>3027.92</v>
      </c>
      <c r="AD40" s="34">
        <f t="shared" si="45"/>
        <v>3027.92</v>
      </c>
      <c r="AE40" s="34">
        <f t="shared" si="45"/>
        <v>3027.92</v>
      </c>
      <c r="AF40" s="34">
        <f t="shared" si="45"/>
        <v>3027.92</v>
      </c>
      <c r="AG40" s="34">
        <f t="shared" si="45"/>
        <v>3027.92</v>
      </c>
      <c r="AH40" s="34">
        <f t="shared" si="45"/>
        <v>3027.92</v>
      </c>
      <c r="AI40" s="34">
        <f t="shared" si="45"/>
        <v>3027.92</v>
      </c>
      <c r="AJ40" s="34">
        <f t="shared" si="45"/>
        <v>3027.92</v>
      </c>
      <c r="AK40" s="34">
        <f t="shared" si="45"/>
        <v>3027.92</v>
      </c>
      <c r="AL40" s="34">
        <f t="shared" si="45"/>
        <v>3027.92</v>
      </c>
    </row>
    <row r="43" spans="2:38" x14ac:dyDescent="0.25">
      <c r="B43" s="16" t="s">
        <v>40</v>
      </c>
      <c r="C43" s="35">
        <f>C40-C38</f>
        <v>-547.19999999999982</v>
      </c>
      <c r="D43" s="35">
        <f t="shared" ref="D43:AL43" si="46">D40-D38</f>
        <v>-451.44000000000051</v>
      </c>
      <c r="E43" s="35">
        <f t="shared" si="46"/>
        <v>-355.68000000000029</v>
      </c>
      <c r="F43" s="35">
        <f t="shared" si="46"/>
        <v>-259.92000000000007</v>
      </c>
      <c r="G43" s="35">
        <f t="shared" si="46"/>
        <v>-437.75999999999976</v>
      </c>
      <c r="H43" s="35">
        <f t="shared" si="46"/>
        <v>-342.00000000000045</v>
      </c>
      <c r="I43" s="35">
        <f t="shared" si="46"/>
        <v>-246.24000000000024</v>
      </c>
      <c r="J43" s="35">
        <f t="shared" si="46"/>
        <v>-424.07999999999993</v>
      </c>
      <c r="K43" s="35">
        <f t="shared" si="46"/>
        <v>-328.31999999999971</v>
      </c>
      <c r="L43" s="35">
        <f t="shared" si="46"/>
        <v>-232.5600000000004</v>
      </c>
      <c r="M43" s="35">
        <f t="shared" si="46"/>
        <v>-136.80000000000018</v>
      </c>
      <c r="N43" s="35">
        <f t="shared" si="46"/>
        <v>-641.04</v>
      </c>
      <c r="O43" s="36">
        <f t="shared" si="46"/>
        <v>1.9200000000000728</v>
      </c>
      <c r="P43" s="36">
        <f t="shared" si="46"/>
        <v>1.9200000000000728</v>
      </c>
      <c r="Q43" s="36">
        <f t="shared" si="46"/>
        <v>1.9200000000000728</v>
      </c>
      <c r="R43" s="36">
        <f t="shared" si="46"/>
        <v>1.9200000000000728</v>
      </c>
      <c r="S43" s="36">
        <f t="shared" si="46"/>
        <v>1.9200000000000728</v>
      </c>
      <c r="T43" s="36">
        <f t="shared" si="46"/>
        <v>1.9200000000000728</v>
      </c>
      <c r="U43" s="36">
        <f t="shared" si="46"/>
        <v>1.9200000000000728</v>
      </c>
      <c r="V43" s="36">
        <f t="shared" si="46"/>
        <v>1.9200000000000728</v>
      </c>
      <c r="W43" s="36">
        <f t="shared" si="46"/>
        <v>1.9200000000000728</v>
      </c>
      <c r="X43" s="36">
        <f t="shared" si="46"/>
        <v>1.9200000000000728</v>
      </c>
      <c r="Y43" s="36">
        <f t="shared" si="46"/>
        <v>1.9200000000000728</v>
      </c>
      <c r="Z43" s="36">
        <f t="shared" si="46"/>
        <v>1.9200000000000728</v>
      </c>
      <c r="AA43" s="37">
        <f t="shared" si="46"/>
        <v>152.92000000000007</v>
      </c>
      <c r="AB43" s="37">
        <f t="shared" si="46"/>
        <v>152.92000000000007</v>
      </c>
      <c r="AC43" s="37">
        <f t="shared" si="46"/>
        <v>152.92000000000007</v>
      </c>
      <c r="AD43" s="37">
        <f t="shared" si="46"/>
        <v>152.92000000000007</v>
      </c>
      <c r="AE43" s="37">
        <f t="shared" si="46"/>
        <v>152.92000000000007</v>
      </c>
      <c r="AF43" s="37">
        <f t="shared" si="46"/>
        <v>152.92000000000007</v>
      </c>
      <c r="AG43" s="37">
        <f t="shared" si="46"/>
        <v>152.92000000000007</v>
      </c>
      <c r="AH43" s="37">
        <f t="shared" si="46"/>
        <v>426.52</v>
      </c>
      <c r="AI43" s="37">
        <f t="shared" si="46"/>
        <v>426.52</v>
      </c>
      <c r="AJ43" s="37">
        <f t="shared" si="46"/>
        <v>426.52</v>
      </c>
      <c r="AK43" s="37">
        <f t="shared" si="46"/>
        <v>426.52</v>
      </c>
      <c r="AL43" s="37">
        <f t="shared" si="46"/>
        <v>426.52</v>
      </c>
    </row>
    <row r="44" spans="2:38" x14ac:dyDescent="0.25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2:38" x14ac:dyDescent="0.25">
      <c r="B45" s="16" t="s">
        <v>70</v>
      </c>
      <c r="C45" s="42">
        <f>SUM(C43:N43)</f>
        <v>-4403.0400000000009</v>
      </c>
    </row>
    <row r="46" spans="2:38" x14ac:dyDescent="0.25">
      <c r="B46" s="39" t="s">
        <v>71</v>
      </c>
      <c r="C46" s="40">
        <f>SUM(O43:Z43)</f>
        <v>23.040000000000873</v>
      </c>
    </row>
    <row r="47" spans="2:38" x14ac:dyDescent="0.25">
      <c r="B47" s="38" t="s">
        <v>72</v>
      </c>
      <c r="C47" s="41">
        <f>SUM(AA43:AL43)</f>
        <v>3203.0400000000004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tabSelected="1"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50" t="s">
        <v>81</v>
      </c>
      <c r="D2" s="50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48" t="s">
        <v>82</v>
      </c>
      <c r="D7" s="48"/>
      <c r="E7" s="2">
        <v>12</v>
      </c>
    </row>
    <row r="8" spans="3:5" x14ac:dyDescent="0.25">
      <c r="C8" s="49" t="s">
        <v>15</v>
      </c>
      <c r="D8" s="49"/>
      <c r="E8" s="5">
        <f>E5/E7</f>
        <v>546.4</v>
      </c>
    </row>
    <row r="9" spans="3:5" x14ac:dyDescent="0.25">
      <c r="C9" s="49" t="s">
        <v>3</v>
      </c>
      <c r="D9" s="49"/>
      <c r="E9" s="8">
        <v>342</v>
      </c>
    </row>
    <row r="12" spans="3:5" x14ac:dyDescent="0.25">
      <c r="C12" s="49" t="s">
        <v>83</v>
      </c>
      <c r="D12" s="49"/>
      <c r="E12" s="49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14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21</v>
      </c>
      <c r="D18" s="8">
        <v>10814</v>
      </c>
      <c r="E18" s="30"/>
    </row>
    <row r="19" spans="3:5" x14ac:dyDescent="0.25">
      <c r="C19" s="9" t="s">
        <v>22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Flujo</vt:lpstr>
      <vt:lpstr>Valorización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JefeComercial</cp:lastModifiedBy>
  <dcterms:created xsi:type="dcterms:W3CDTF">2019-04-09T12:51:15Z</dcterms:created>
  <dcterms:modified xsi:type="dcterms:W3CDTF">2019-06-13T16:54:45Z</dcterms:modified>
</cp:coreProperties>
</file>