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900999B5-FC19-482C-BF91-C227276964FD}" xr6:coauthVersionLast="36" xr6:coauthVersionMax="36" xr10:uidLastSave="{00000000-0000-0000-0000-000000000000}"/>
  <bookViews>
    <workbookView xWindow="0" yWindow="0" windowWidth="24000" windowHeight="9525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14" l="1"/>
  <c r="E18" i="14" s="1"/>
  <c r="R2" i="14" l="1"/>
  <c r="S2" i="14" s="1"/>
  <c r="E19" i="14" l="1"/>
  <c r="R5" i="14"/>
  <c r="L3" i="14" s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K23" i="18"/>
  <c r="F27" i="18" s="1"/>
  <c r="F28" i="18" l="1"/>
  <c r="F29" i="18" s="1"/>
  <c r="P5" i="18" s="1"/>
  <c r="F30" i="18" l="1"/>
  <c r="Q5" i="18" s="1"/>
  <c r="O5" i="18"/>
  <c r="W20" i="14"/>
  <c r="O14" i="14" s="1"/>
  <c r="O25" i="14" l="1"/>
  <c r="W17" i="14"/>
  <c r="L4" i="14" l="1"/>
  <c r="L14" i="14" s="1"/>
  <c r="I25" i="14" l="1"/>
  <c r="I21" i="14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<sst xmlns="http://schemas.openxmlformats.org/spreadsheetml/2006/main" count="144" uniqueCount="80">
  <si>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</si>
  <si>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</si>
  <si>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</si>
  <si>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</si>
  <si>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</si>
  <si>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</si>
  <si>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</si>
  <si>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</si>
  <si>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</si>
  <si>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</si>
  <si>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</si>
  <si>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</si>
  <si>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</si>
  <si>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</si>
  <si>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</si>
  <si>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</si>
  <si>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</si>
  <si>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</si>
  <si>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</si>
  <si>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</si>
  <si>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</si>
  <si>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</si>
  <si>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</si>
  <si>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</si>
  <si>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</si>
  <si>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</si>
  <si>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</si>
  <si>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</si>
  <si>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</si>
  <si>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</si>
  <si>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</si>
  <si>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</si>
  <si>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</si>
  <si>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</si>
  <si>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</si>
  <si>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</si>
  <si>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</si>
  <si>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</si>
  <si>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</si>
  <si>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</si>
  <si>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</si>
  <si>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</si>
  <si>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</si>
  <si>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</si>
  <si>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</si>
  <si>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</si>
  <si>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</si>
  <si>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</si>
  <si>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</si>
  <si>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</si>
  <si>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</si>
  <si>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</si>
  <si>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</si>
  <si>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</si>
  <si>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</si>
  <si>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</si>
  <si>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</si>
  <si>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</si>
  <si>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</si>
  <si>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</si>
  <si>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</si>
  <si>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</si>
  <si>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</si>
  <si>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</si>
  <si>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</si>
  <si>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</si>
  <si>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</si>
  <si>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</si>
  <si>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</si>
  <si>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</si>
  <si>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</si>
  <si>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</si>
  <si>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</si>
  <si>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</si>
  <si>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</si>
  <si>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</si>
  <si>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</si>
  <si>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</si>
  <si>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Movilizar equipo</t>
  </si>
  <si>
    <t>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</si>
</sst>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85" zoomScaleNormal="85" workbookViewId="0">
      <selection activeCell="D24" sqref="D2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1" t="s">
        <v>12</v>
      </c>
      <c r="I2" s="172"/>
      <c r="K2" s="171" t="s">
        <v>13</v>
      </c>
      <c r="L2" s="172"/>
      <c r="N2" s="1" t="s">
        <v>33</v>
      </c>
      <c r="O2" s="19">
        <v>800</v>
      </c>
      <c r="P2" s="19">
        <v>36</v>
      </c>
      <c r="Q2" s="19">
        <v>1</v>
      </c>
      <c r="R2" s="19">
        <f>I13</f>
        <v>2.91</v>
      </c>
      <c r="S2" s="170">
        <f>O2/P2*Q2*R2</f>
        <v>64.666666666666671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33.333333333333336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64.666666666666671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2</v>
      </c>
      <c r="Q5" s="19">
        <v>1</v>
      </c>
      <c r="R5" s="170">
        <f>O5/36*P5*Q5</f>
        <v>33.333333333333336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 t="s">
        <v>78</v>
      </c>
      <c r="L6" s="33">
        <v>25</v>
      </c>
      <c r="Q6" s="49"/>
    </row>
    <row r="7" spans="1:23" ht="15.75" thickBot="1" x14ac:dyDescent="0.25">
      <c r="A7" s="4"/>
      <c r="B7" s="9" t="s">
        <v>16</v>
      </c>
      <c r="C7" s="167">
        <v>61000</v>
      </c>
      <c r="D7" s="50">
        <f>I42</f>
        <v>4.2634573967213117E-2</v>
      </c>
      <c r="E7" s="51">
        <f>D7*C7</f>
        <v>2600.7090120000003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2600.7090120000003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364.0992616800001</v>
      </c>
      <c r="H10" s="171" t="s">
        <v>31</v>
      </c>
      <c r="I10" s="172"/>
      <c r="J10" s="13"/>
      <c r="K10" s="15"/>
      <c r="L10" s="33"/>
      <c r="M10" s="4"/>
      <c r="N10" s="171" t="s">
        <v>32</v>
      </c>
      <c r="O10" s="172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2964.8082736800002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1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168">
        <v>2.91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1531.8240000000001</v>
      </c>
      <c r="J14" s="17"/>
      <c r="K14" s="54" t="s">
        <v>0</v>
      </c>
      <c r="L14" s="47">
        <f>SUM(L3:L4:L5:L6)+O25</f>
        <v>173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79</v>
      </c>
      <c r="D15" s="169">
        <v>1.1719E-2</v>
      </c>
      <c r="E15" s="51">
        <v>83.77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6" t="s">
        <v>20</v>
      </c>
      <c r="L16" s="177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83.77</v>
      </c>
      <c r="H17" s="171"/>
      <c r="I17" s="172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11.7278</v>
      </c>
      <c r="H18" s="18"/>
      <c r="I18" s="30"/>
      <c r="K18" s="59" t="s">
        <v>22</v>
      </c>
      <c r="L18" s="70">
        <f>(I26+(I26*L27))*L17</f>
        <v>299.19661200000002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95.497799999999998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80"/>
      <c r="C22" s="180"/>
      <c r="D22" s="180"/>
      <c r="E22" s="180"/>
    </row>
    <row r="23" spans="2:23" ht="15" x14ac:dyDescent="0.25">
      <c r="B23" s="79"/>
      <c r="C23" s="79"/>
      <c r="D23" s="79"/>
      <c r="E23" s="79"/>
      <c r="H23" s="176" t="s">
        <v>19</v>
      </c>
      <c r="I23" s="177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1531.8240000000001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173</v>
      </c>
      <c r="K25" s="29" t="s">
        <v>8</v>
      </c>
      <c r="L25" s="61">
        <f>C7</f>
        <v>61000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1704.8240000000001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8" t="s">
        <v>23</v>
      </c>
      <c r="I36" s="179"/>
      <c r="L36" s="20"/>
      <c r="N36" s="20"/>
    </row>
    <row r="37" spans="8:14" x14ac:dyDescent="0.2">
      <c r="H37" s="27" t="str">
        <f>H23</f>
        <v>Total Costo operativo</v>
      </c>
      <c r="I37" s="22">
        <f>I26</f>
        <v>1704.8240000000001</v>
      </c>
      <c r="J37" s="32"/>
    </row>
    <row r="38" spans="8:14" ht="13.5" thickBot="1" x14ac:dyDescent="0.25">
      <c r="H38" s="21" t="s">
        <v>24</v>
      </c>
      <c r="I38" s="23">
        <f>I37*L27</f>
        <v>596.6884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3.2852796918032785E-2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4.2634573967213117E-2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1" t="s">
        <v>53</v>
      </c>
      <c r="D2" s="182"/>
      <c r="E2" s="182"/>
      <c r="F2" s="182"/>
      <c r="G2" s="183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4" t="s">
        <v>53</v>
      </c>
      <c r="N3" s="185"/>
      <c r="O3" s="185"/>
      <c r="P3" s="185"/>
      <c r="Q3" s="186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7" t="s">
        <v>52</v>
      </c>
      <c r="D20" s="188"/>
      <c r="E20" s="188"/>
      <c r="F20" s="189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2019-01-31T14:36:29Z</dcterms:modified>
</cp:coreProperties>
</file>