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Aguirre &amp; Aguirre/"/>
    </mc:Choice>
  </mc:AlternateContent>
  <xr:revisionPtr revIDLastSave="0" documentId="10_ncr:8100000_{645905F2-2046-5F44-ACC2-1F361414C0C8}" xr6:coauthVersionLast="33" xr6:coauthVersionMax="33" xr10:uidLastSave="{00000000-0000-0000-0000-000000000000}"/>
  <bookViews>
    <workbookView xWindow="0" yWindow="460" windowWidth="28760" windowHeight="16660" activeTab="1" xr2:uid="{00000000-000D-0000-FFFF-FFFF00000000}"/>
  </bookViews>
  <sheets>
    <sheet name="Alega romero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H9" i="9"/>
  <c r="N4" i="9"/>
  <c r="H14" i="9" l="1"/>
  <c r="C10" i="9"/>
  <c r="C13" i="9" s="1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/>
  <c r="G13" i="8" s="1"/>
  <c r="E12" i="8"/>
  <c r="F12" i="8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C14" i="9" l="1"/>
  <c r="C15" i="9" s="1"/>
  <c r="H10" i="9"/>
  <c r="F15" i="8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s="1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<sst xmlns="http://schemas.openxmlformats.org/spreadsheetml/2006/main" count="799" uniqueCount="72">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</sst>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D16" sqref="D16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75000</v>
      </c>
      <c r="D10" s="28">
        <v>75000</v>
      </c>
      <c r="E10" s="30"/>
      <c r="F10" s="31">
        <v>1500</v>
      </c>
      <c r="G10" s="32">
        <v>1500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</v>
      </c>
      <c r="C12" s="12" t="s">
        <v>9</v>
      </c>
      <c r="D12" s="45">
        <v>250</v>
      </c>
      <c r="E12" s="46">
        <f>(D12*A12)*8</f>
        <v>2000</v>
      </c>
      <c r="F12" s="13">
        <f>C10/E12</f>
        <v>37.5</v>
      </c>
      <c r="G12" s="25">
        <f>F12/22</f>
        <v>1.7045454545454546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</v>
      </c>
      <c r="C13" s="14" t="s">
        <v>24</v>
      </c>
      <c r="D13" s="45">
        <v>250</v>
      </c>
      <c r="E13" s="46">
        <f>(D13*A13)*8</f>
        <v>2000</v>
      </c>
      <c r="F13" s="13">
        <f>C10/E13</f>
        <v>37.5</v>
      </c>
      <c r="G13" s="25">
        <f>F13/22</f>
        <v>1.7045454545454546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</v>
      </c>
      <c r="C14" s="15" t="s">
        <v>10</v>
      </c>
      <c r="D14" s="45">
        <v>250</v>
      </c>
      <c r="E14" s="46">
        <f>(D14*A14)*8</f>
        <v>2000</v>
      </c>
      <c r="F14" s="13">
        <f>C10/E14</f>
        <v>37.5</v>
      </c>
      <c r="G14" s="25">
        <f t="shared" ref="G14" si="0">F14/22</f>
        <v>1.7045454545454546</v>
      </c>
    </row>
    <row r="15" spans="1:293" x14ac:dyDescent="0.2">
      <c r="A15" s="44">
        <v>1</v>
      </c>
      <c r="C15" s="48" t="s">
        <v>35</v>
      </c>
      <c r="D15" s="45">
        <v>50</v>
      </c>
      <c r="E15" s="46">
        <f>(D15*A15)*8</f>
        <v>400</v>
      </c>
      <c r="F15" s="47">
        <f>G10/E15</f>
        <v>3.75</v>
      </c>
      <c r="G15" s="49">
        <f>F15/22</f>
        <v>0.17045454545454544</v>
      </c>
      <c r="J15" s="16"/>
      <c r="K15" s="16"/>
    </row>
    <row r="16" spans="1:293" x14ac:dyDescent="0.2">
      <c r="A16" s="44">
        <v>1</v>
      </c>
      <c r="E16" s="17" t="s">
        <v>8</v>
      </c>
      <c r="F16" s="18">
        <f>F12+F15</f>
        <v>41.25</v>
      </c>
      <c r="G16" s="19">
        <f>F16/22</f>
        <v>1.875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43.25</v>
      </c>
      <c r="G17" s="21">
        <f>F17/22</f>
        <v>1.9659090909090908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N7" sqref="N7"/>
    </sheetView>
  </sheetViews>
  <sheetFormatPr baseColWidth="10" defaultRowHeight="15" x14ac:dyDescent="0.2"/>
  <sheetData>
    <row r="3" spans="2:14" x14ac:dyDescent="0.2">
      <c r="B3" s="85" t="s">
        <v>42</v>
      </c>
      <c r="C3" s="85"/>
      <c r="F3" s="85" t="s">
        <v>43</v>
      </c>
      <c r="G3" s="85"/>
      <c r="H3" s="85"/>
      <c r="J3" s="85" t="s">
        <v>44</v>
      </c>
      <c r="K3" s="85"/>
    </row>
    <row r="4" spans="2:14" x14ac:dyDescent="0.2">
      <c r="B4" s="85" t="s">
        <v>45</v>
      </c>
      <c r="C4" s="85"/>
      <c r="F4" s="85" t="s">
        <v>46</v>
      </c>
      <c r="G4" s="85"/>
      <c r="H4" s="85"/>
      <c r="J4" s="64" t="s">
        <v>47</v>
      </c>
      <c r="K4" s="65">
        <f>375+11</f>
        <v>386</v>
      </c>
      <c r="M4" t="s">
        <v>69</v>
      </c>
      <c r="N4">
        <f>(2400/36)*2</f>
        <v>133.33333333333334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v>100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v>75000</v>
      </c>
      <c r="H6" s="71">
        <v>44</v>
      </c>
      <c r="J6" s="68" t="s">
        <v>54</v>
      </c>
      <c r="K6" s="69">
        <f>+K4/12</f>
        <v>32.166666666666664</v>
      </c>
      <c r="M6" t="s">
        <v>71</v>
      </c>
      <c r="N6">
        <v>683</v>
      </c>
    </row>
    <row r="7" spans="2:14" x14ac:dyDescent="0.2">
      <c r="B7" s="66" t="s">
        <v>55</v>
      </c>
      <c r="C7" s="72">
        <v>75000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v>44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7.0000000000000007E-2</v>
      </c>
      <c r="F9" s="66" t="s">
        <v>60</v>
      </c>
      <c r="G9" s="66"/>
      <c r="H9" s="69">
        <f>(+H8*K11)+N4+N5+N6</f>
        <v>2007.298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5250.0000000000009</v>
      </c>
      <c r="F10" s="66" t="s">
        <v>63</v>
      </c>
      <c r="G10" s="66"/>
      <c r="H10" s="76">
        <f>+H9/C7</f>
        <v>2.6763973333333333E-2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5250.0000000000009</v>
      </c>
      <c r="H13" s="78"/>
      <c r="I13" s="78"/>
    </row>
    <row r="14" spans="2:14" x14ac:dyDescent="0.2">
      <c r="B14" s="66" t="s">
        <v>42</v>
      </c>
      <c r="C14" s="79">
        <f>+H9</f>
        <v>2007.298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-3242.7020000000011</v>
      </c>
      <c r="H15" s="78"/>
      <c r="I15" s="78"/>
    </row>
    <row r="18" spans="2:12" x14ac:dyDescent="0.2">
      <c r="B18" s="86" t="s">
        <v>68</v>
      </c>
      <c r="C18" s="86"/>
      <c r="D18" s="86"/>
      <c r="E18" s="86"/>
      <c r="F18" s="86"/>
      <c r="G18" s="86"/>
    </row>
    <row r="19" spans="2:12" x14ac:dyDescent="0.2">
      <c r="B19" s="86"/>
      <c r="C19" s="86"/>
      <c r="D19" s="86"/>
      <c r="E19" s="86"/>
      <c r="F19" s="86"/>
      <c r="G19" s="86"/>
      <c r="L19">
        <f>5250*13%</f>
        <v>682.5</v>
      </c>
    </row>
    <row r="20" spans="2:12" x14ac:dyDescent="0.2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Alega romero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2018-06-07T22:27:34Z</dcterms:modified>
</cp:coreProperties>
</file>