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Syngenta/"/>
    </mc:Choice>
  </mc:AlternateContent>
  <xr:revisionPtr revIDLastSave="0" documentId="8_{932FCD8F-C8D5-744D-8AD4-ED7FBD5C5276}" xr6:coauthVersionLast="34" xr6:coauthVersionMax="34" xr10:uidLastSave="{00000000-0000-0000-0000-000000000000}"/>
  <bookViews>
    <workbookView xWindow="0" yWindow="460" windowWidth="28760" windowHeight="16660" activeTab="1" xr2:uid="{00000000-000D-0000-FFFF-FFFF00000000}"/>
  </bookViews>
  <sheets>
    <sheet name="Syngenta" sheetId="8" r:id="rId1"/>
    <sheet name="Sheet1" sheetId="9" r:id="rId2"/>
    <sheet name="Hoja1" sheetId="6" state="hidden" r:id="rId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9" l="1"/>
  <c r="N4" i="9"/>
  <c r="C10" i="9" l="1"/>
  <c r="G6" i="9"/>
  <c r="H14" i="9" l="1"/>
  <c r="C13" i="9"/>
  <c r="K8" i="9"/>
  <c r="K6" i="9"/>
  <c r="K5" i="9"/>
  <c r="K4" i="9"/>
  <c r="K9" i="9" s="1"/>
  <c r="K7" i="9" l="1"/>
  <c r="K10" i="9" s="1"/>
  <c r="K11" i="9" s="1"/>
  <c r="E15" i="8"/>
  <c r="E14" i="8"/>
  <c r="F14" i="8" s="1"/>
  <c r="G14" i="8" s="1"/>
  <c r="E13" i="8"/>
  <c r="F13" i="8" s="1"/>
  <c r="G13" i="8" s="1"/>
  <c r="E12" i="8"/>
  <c r="F12" i="8" s="1"/>
  <c r="G12" i="8" s="1"/>
  <c r="E15" i="6"/>
  <c r="F15" i="6"/>
  <c r="G15" i="6" s="1"/>
  <c r="E14" i="6"/>
  <c r="F14" i="6"/>
  <c r="G14" i="6"/>
  <c r="E13" i="6"/>
  <c r="F13" i="6" s="1"/>
  <c r="G13" i="6" s="1"/>
  <c r="E12" i="6"/>
  <c r="F12" i="6" s="1"/>
  <c r="G10" i="6"/>
  <c r="A10" i="6"/>
  <c r="F15" i="8" l="1"/>
  <c r="G15" i="8" s="1"/>
  <c r="F16" i="6"/>
  <c r="G12" i="6"/>
  <c r="F19" i="6"/>
  <c r="G19" i="6" s="1"/>
  <c r="F16" i="8" l="1"/>
  <c r="F17" i="6"/>
  <c r="G17" i="6" s="1"/>
  <c r="G16" i="6"/>
  <c r="G16" i="8" l="1"/>
  <c r="F17" i="8"/>
  <c r="G17" i="8" l="1"/>
  <c r="H6" i="9"/>
  <c r="H8" i="9" s="1"/>
  <c r="H9" i="9" s="1"/>
  <c r="H10" i="9" l="1"/>
  <c r="C14" i="9"/>
  <c r="C15" i="9" s="1"/>
</calcChain>
</file>

<file path=xl/sharedStrings.xml><?xml version="1.0" encoding="utf-8"?>
<sst xmlns="http://schemas.openxmlformats.org/spreadsheetml/2006/main" count="799" uniqueCount="72">
  <si>
    <t>OPERARIOS</t>
  </si>
  <si>
    <t>IMÁGENES</t>
  </si>
  <si>
    <t>DIGITALIZADS</t>
  </si>
  <si>
    <t xml:space="preserve">AGRUPACIONES </t>
  </si>
  <si>
    <t xml:space="preserve">INDEXACIONES </t>
  </si>
  <si>
    <t>REN POR HORA</t>
  </si>
  <si>
    <t>REND POR DIA</t>
  </si>
  <si>
    <t>Meses</t>
  </si>
  <si>
    <t>TOTAL</t>
  </si>
  <si>
    <t>Preparación</t>
  </si>
  <si>
    <t>Retorno</t>
  </si>
  <si>
    <t>COMPLETO</t>
  </si>
  <si>
    <t>V</t>
  </si>
  <si>
    <t>L</t>
  </si>
  <si>
    <t>M</t>
  </si>
  <si>
    <t>X</t>
  </si>
  <si>
    <t>J</t>
  </si>
  <si>
    <t>DIAS</t>
  </si>
  <si>
    <t xml:space="preserve"> PROCESO DIGITAL - RENDIMIENTO </t>
  </si>
  <si>
    <t>P</t>
  </si>
  <si>
    <t>D</t>
  </si>
  <si>
    <t>R</t>
  </si>
  <si>
    <t>T</t>
  </si>
  <si>
    <t>I</t>
  </si>
  <si>
    <t>Digitalización</t>
  </si>
  <si>
    <t>F</t>
  </si>
  <si>
    <t>CONDICIONES</t>
  </si>
  <si>
    <t>El 95 % del tamaño de los documentos deberá ser A4</t>
  </si>
  <si>
    <t>Máximo un 10% en  papel quimico</t>
  </si>
  <si>
    <t>Maximo un 5% en tamaños como A5 u Oficio</t>
  </si>
  <si>
    <t>No más de 2 grapas por agrupación</t>
  </si>
  <si>
    <t>Rend x día x ope</t>
  </si>
  <si>
    <t>Cantidad</t>
  </si>
  <si>
    <t>Cant operarios</t>
  </si>
  <si>
    <t>Días Laborales</t>
  </si>
  <si>
    <t>Proceso de Abby enviando carga a Windream</t>
  </si>
  <si>
    <t>Estoy considerando proceso de Abby direccionando con carga al Windream</t>
  </si>
  <si>
    <t xml:space="preserve">R </t>
  </si>
  <si>
    <t>31 DIAS</t>
  </si>
  <si>
    <t>1 Día de Revisión</t>
  </si>
  <si>
    <t>1 Día Entrega de Proyecto</t>
  </si>
  <si>
    <t>2 días Instalación de equipos</t>
  </si>
  <si>
    <t>PRECIO</t>
  </si>
  <si>
    <t>COSTO DIGITAL</t>
  </si>
  <si>
    <t>Valor operario</t>
  </si>
  <si>
    <t>Volumen y Precio</t>
  </si>
  <si>
    <t>Rendimientos y Costo</t>
  </si>
  <si>
    <t>sueldo</t>
  </si>
  <si>
    <t>Contenedor</t>
  </si>
  <si>
    <t>Aprox</t>
  </si>
  <si>
    <t>Proyecto Completo</t>
  </si>
  <si>
    <t>Rend x día</t>
  </si>
  <si>
    <t>Cant días</t>
  </si>
  <si>
    <t>Img x Contenedor</t>
  </si>
  <si>
    <t>3ero</t>
  </si>
  <si>
    <t>Total Imágenes</t>
  </si>
  <si>
    <t>4to</t>
  </si>
  <si>
    <t>TOT dias</t>
  </si>
  <si>
    <t>f. reserv.</t>
  </si>
  <si>
    <t>Precio x imag</t>
  </si>
  <si>
    <t>Costo Proyecto</t>
  </si>
  <si>
    <t>vaca</t>
  </si>
  <si>
    <t>Precio x Proyecto</t>
  </si>
  <si>
    <t>Costo x imag</t>
  </si>
  <si>
    <t>TOT</t>
  </si>
  <si>
    <t>xdia</t>
  </si>
  <si>
    <t>COSTO</t>
  </si>
  <si>
    <t>UTILIDAD</t>
  </si>
  <si>
    <t>NOTA: Deberá llenar unicamente las celdas que estan en blanco. - Las Celdas que estan en amarillo tienen formula, espreferible que no se cambien.</t>
  </si>
  <si>
    <t>Scanner</t>
  </si>
  <si>
    <t>Insumos</t>
  </si>
  <si>
    <t>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</si>
</sst>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_(* #,##0_);_(* \(#,##0\);_(* &quot;-&quot;??_);_(@_)"/>
    <numFmt numFmtId="166" formatCode="0\ &quot;P&quot;"/>
    <numFmt numFmtId="167" formatCode="0\ &quot;F&quot;"/>
    <numFmt numFmtId="168" formatCode="0\ &quot;p/h&quot;"/>
    <numFmt numFmtId="169" formatCode="_-* #,##0\ _€_-;\-* #,##0\ _€_-;_-* &quot;-&quot;??\ _€_-;_-@_-"/>
    <numFmt numFmtId="170" formatCode="0.0"/>
    <numFmt numFmtId="171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6" fillId="4" borderId="2" xfId="0" applyFont="1" applyFill="1" applyBorder="1"/>
    <xf numFmtId="0" fontId="6" fillId="9" borderId="2" xfId="0" applyFont="1" applyFill="1" applyBorder="1"/>
    <xf numFmtId="0" fontId="6" fillId="4" borderId="3" xfId="0" applyFont="1" applyFill="1" applyBorder="1"/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2" borderId="1" xfId="0" applyFont="1" applyFill="1" applyBorder="1"/>
    <xf numFmtId="166" fontId="11" fillId="3" borderId="2" xfId="0" applyNumberFormat="1" applyFont="1" applyFill="1" applyBorder="1" applyAlignment="1">
      <alignment horizontal="center"/>
    </xf>
    <xf numFmtId="167" fontId="11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/>
    </xf>
    <xf numFmtId="170" fontId="3" fillId="0" borderId="2" xfId="0" applyNumberFormat="1" applyFont="1" applyBorder="1"/>
    <xf numFmtId="0" fontId="10" fillId="7" borderId="2" xfId="0" applyFont="1" applyFill="1" applyBorder="1" applyAlignment="1">
      <alignment horizontal="left"/>
    </xf>
    <xf numFmtId="0" fontId="10" fillId="8" borderId="2" xfId="0" applyFont="1" applyFill="1" applyBorder="1" applyAlignment="1">
      <alignment horizontal="left"/>
    </xf>
    <xf numFmtId="0" fontId="3" fillId="0" borderId="0" xfId="0" applyFont="1" applyFill="1"/>
    <xf numFmtId="0" fontId="10" fillId="0" borderId="0" xfId="0" applyFont="1"/>
    <xf numFmtId="170" fontId="3" fillId="0" borderId="3" xfId="0" applyNumberFormat="1" applyFont="1" applyBorder="1"/>
    <xf numFmtId="170" fontId="10" fillId="0" borderId="3" xfId="0" applyNumberFormat="1" applyFont="1" applyBorder="1"/>
    <xf numFmtId="0" fontId="9" fillId="0" borderId="0" xfId="0" applyFont="1"/>
    <xf numFmtId="170" fontId="9" fillId="0" borderId="2" xfId="0" applyNumberFormat="1" applyFont="1" applyFill="1" applyBorder="1"/>
    <xf numFmtId="170" fontId="3" fillId="0" borderId="0" xfId="0" applyNumberFormat="1" applyFont="1" applyBorder="1"/>
    <xf numFmtId="170" fontId="9" fillId="0" borderId="0" xfId="0" applyNumberFormat="1" applyFont="1" applyFill="1" applyBorder="1"/>
    <xf numFmtId="0" fontId="2" fillId="0" borderId="0" xfId="0" applyFont="1"/>
    <xf numFmtId="2" fontId="3" fillId="0" borderId="2" xfId="0" applyNumberFormat="1" applyFont="1" applyBorder="1"/>
    <xf numFmtId="0" fontId="0" fillId="0" borderId="0" xfId="0" applyFont="1"/>
    <xf numFmtId="0" fontId="9" fillId="2" borderId="2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3" fillId="0" borderId="2" xfId="0" applyNumberFormat="1" applyFont="1" applyBorder="1"/>
    <xf numFmtId="169" fontId="14" fillId="0" borderId="2" xfId="1" applyNumberFormat="1" applyFont="1" applyBorder="1" applyAlignment="1">
      <alignment horizontal="center"/>
    </xf>
    <xf numFmtId="170" fontId="0" fillId="0" borderId="2" xfId="0" applyNumberFormat="1" applyBorder="1"/>
    <xf numFmtId="0" fontId="10" fillId="5" borderId="2" xfId="0" applyFont="1" applyFill="1" applyBorder="1" applyAlignment="1">
      <alignment horizontal="left"/>
    </xf>
    <xf numFmtId="2" fontId="0" fillId="0" borderId="2" xfId="0" applyNumberFormat="1" applyBorder="1"/>
    <xf numFmtId="2" fontId="3" fillId="0" borderId="2" xfId="0" applyNumberFormat="1" applyFont="1" applyBorder="1" applyAlignment="1">
      <alignment horizontal="center"/>
    </xf>
    <xf numFmtId="0" fontId="0" fillId="0" borderId="0" xfId="0" applyFont="1" applyFill="1" applyBorder="1"/>
    <xf numFmtId="0" fontId="3" fillId="0" borderId="1" xfId="0" applyFont="1" applyBorder="1" applyAlignment="1">
      <alignment horizontal="center"/>
    </xf>
    <xf numFmtId="0" fontId="0" fillId="14" borderId="0" xfId="0" applyFont="1" applyFill="1"/>
    <xf numFmtId="170" fontId="3" fillId="0" borderId="0" xfId="0" applyNumberFormat="1" applyFont="1"/>
    <xf numFmtId="0" fontId="6" fillId="4" borderId="5" xfId="0" applyFont="1" applyFill="1" applyBorder="1"/>
    <xf numFmtId="0" fontId="7" fillId="5" borderId="5" xfId="0" applyFont="1" applyFill="1" applyBorder="1" applyAlignment="1">
      <alignment horizontal="center"/>
    </xf>
    <xf numFmtId="0" fontId="6" fillId="4" borderId="6" xfId="0" applyFont="1" applyFill="1" applyBorder="1"/>
    <xf numFmtId="0" fontId="7" fillId="5" borderId="6" xfId="0" applyFont="1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2" xfId="0" applyFill="1" applyBorder="1"/>
    <xf numFmtId="0" fontId="0" fillId="0" borderId="2" xfId="0" applyBorder="1"/>
    <xf numFmtId="10" fontId="0" fillId="5" borderId="2" xfId="0" applyNumberFormat="1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5" borderId="2" xfId="0" applyFill="1" applyBorder="1"/>
    <xf numFmtId="2" fontId="0" fillId="0" borderId="0" xfId="0" applyNumberFormat="1"/>
    <xf numFmtId="170" fontId="0" fillId="15" borderId="2" xfId="0" applyNumberFormat="1" applyFill="1" applyBorder="1" applyAlignment="1">
      <alignment horizontal="center"/>
    </xf>
    <xf numFmtId="0" fontId="0" fillId="2" borderId="2" xfId="0" applyFill="1" applyBorder="1"/>
    <xf numFmtId="171" fontId="0" fillId="15" borderId="2" xfId="0" applyNumberFormat="1" applyFill="1" applyBorder="1" applyAlignment="1">
      <alignment horizontal="center"/>
    </xf>
    <xf numFmtId="0" fontId="9" fillId="5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2" fontId="0" fillId="15" borderId="2" xfId="0" applyNumberFormat="1" applyFill="1" applyBorder="1"/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colors>
    <mruColors>
      <color rgb="FFFF99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datasolutions.com.ec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14565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4309AA-0565-4CCD-9BA8-B29A1148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5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003FB-4EC6-498C-A267-B27CEFE02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852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G32"/>
  <sheetViews>
    <sheetView zoomScale="95" zoomScaleNormal="95" workbookViewId="0">
      <selection activeCell="D15" sqref="D15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5</v>
      </c>
      <c r="AJ4" s="3">
        <v>6</v>
      </c>
      <c r="AK4" s="3">
        <v>7</v>
      </c>
      <c r="AL4" s="3">
        <v>8</v>
      </c>
      <c r="AM4" s="3">
        <v>9</v>
      </c>
      <c r="AN4" s="3">
        <v>12</v>
      </c>
      <c r="AO4" s="3">
        <v>13</v>
      </c>
      <c r="AP4" s="3">
        <v>14</v>
      </c>
      <c r="AQ4" s="3">
        <v>15</v>
      </c>
      <c r="AR4" s="3">
        <v>16</v>
      </c>
      <c r="AS4" s="3">
        <v>19</v>
      </c>
      <c r="AT4" s="3">
        <v>20</v>
      </c>
      <c r="AU4" s="3">
        <v>21</v>
      </c>
      <c r="AV4" s="3">
        <v>22</v>
      </c>
      <c r="AW4" s="3">
        <v>23</v>
      </c>
      <c r="AX4" s="3">
        <v>26</v>
      </c>
      <c r="AY4" s="3">
        <v>27</v>
      </c>
      <c r="AZ4" s="3">
        <v>28</v>
      </c>
      <c r="BA4" s="3">
        <v>29</v>
      </c>
      <c r="BB4" s="3">
        <v>30</v>
      </c>
      <c r="BC4" s="55">
        <v>2</v>
      </c>
      <c r="BD4" s="57">
        <v>3</v>
      </c>
      <c r="BE4" s="3">
        <v>4</v>
      </c>
      <c r="BF4" s="3">
        <v>5</v>
      </c>
      <c r="BG4" s="3">
        <v>6</v>
      </c>
      <c r="BH4" s="3">
        <v>9</v>
      </c>
      <c r="BI4" s="3">
        <v>10</v>
      </c>
      <c r="BJ4" s="3">
        <v>11</v>
      </c>
      <c r="BK4" s="3">
        <v>12</v>
      </c>
      <c r="BL4" s="3">
        <v>13</v>
      </c>
      <c r="BM4" s="3">
        <v>16</v>
      </c>
      <c r="BN4" s="3">
        <v>17</v>
      </c>
      <c r="BO4" s="3">
        <v>18</v>
      </c>
      <c r="BP4" s="3">
        <v>19</v>
      </c>
      <c r="BQ4" s="3">
        <v>20</v>
      </c>
      <c r="BR4" s="3">
        <v>23</v>
      </c>
      <c r="BS4" s="3">
        <v>24</v>
      </c>
      <c r="BT4" s="3">
        <v>25</v>
      </c>
      <c r="BU4" s="3">
        <v>26</v>
      </c>
      <c r="BV4" s="3">
        <v>27</v>
      </c>
      <c r="BW4" s="3">
        <v>30</v>
      </c>
      <c r="BX4" s="3">
        <v>29</v>
      </c>
      <c r="BY4" s="3">
        <v>30</v>
      </c>
      <c r="BZ4" s="3">
        <v>2</v>
      </c>
      <c r="CA4" s="3">
        <v>3</v>
      </c>
      <c r="CB4" s="3">
        <v>4</v>
      </c>
      <c r="CC4" s="3">
        <v>5</v>
      </c>
      <c r="CD4" s="3">
        <v>6</v>
      </c>
      <c r="CE4" s="3">
        <v>9</v>
      </c>
      <c r="CF4" s="3">
        <v>10</v>
      </c>
      <c r="CG4" s="3">
        <v>11</v>
      </c>
      <c r="CH4" s="3">
        <v>12</v>
      </c>
      <c r="CI4" s="3">
        <v>13</v>
      </c>
      <c r="CJ4" s="3">
        <v>16</v>
      </c>
      <c r="CK4" s="3">
        <v>17</v>
      </c>
      <c r="CL4" s="3">
        <v>18</v>
      </c>
      <c r="CM4" s="3">
        <v>19</v>
      </c>
      <c r="CN4" s="3">
        <v>20</v>
      </c>
      <c r="CO4" s="3">
        <v>23</v>
      </c>
      <c r="CP4" s="3">
        <v>24</v>
      </c>
      <c r="CQ4" s="3">
        <v>25</v>
      </c>
      <c r="CR4" s="3">
        <v>26</v>
      </c>
      <c r="CS4" s="3">
        <v>27</v>
      </c>
      <c r="CT4" s="3">
        <v>30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16</v>
      </c>
      <c r="AH5" s="7" t="s">
        <v>12</v>
      </c>
      <c r="AI5" s="7" t="s">
        <v>13</v>
      </c>
      <c r="AJ5" s="7" t="s">
        <v>14</v>
      </c>
      <c r="AK5" s="7" t="s">
        <v>14</v>
      </c>
      <c r="AL5" s="7" t="s">
        <v>16</v>
      </c>
      <c r="AM5" s="7" t="s">
        <v>12</v>
      </c>
      <c r="AN5" s="7" t="s">
        <v>13</v>
      </c>
      <c r="AO5" s="7" t="s">
        <v>14</v>
      </c>
      <c r="AP5" s="7" t="s">
        <v>14</v>
      </c>
      <c r="AQ5" s="7" t="s">
        <v>16</v>
      </c>
      <c r="AR5" s="7" t="s">
        <v>12</v>
      </c>
      <c r="AS5" s="7" t="s">
        <v>13</v>
      </c>
      <c r="AT5" s="7" t="s">
        <v>14</v>
      </c>
      <c r="AU5" s="7" t="s">
        <v>14</v>
      </c>
      <c r="AV5" s="7" t="s">
        <v>16</v>
      </c>
      <c r="AW5" s="7" t="s">
        <v>12</v>
      </c>
      <c r="AX5" s="7" t="s">
        <v>13</v>
      </c>
      <c r="AY5" s="7" t="s">
        <v>14</v>
      </c>
      <c r="AZ5" s="7" t="s">
        <v>14</v>
      </c>
      <c r="BA5" s="7" t="s">
        <v>16</v>
      </c>
      <c r="BB5" s="7" t="s">
        <v>12</v>
      </c>
      <c r="BC5" s="56" t="s">
        <v>13</v>
      </c>
      <c r="BD5" s="58" t="s">
        <v>14</v>
      </c>
      <c r="BE5" s="7" t="s">
        <v>14</v>
      </c>
      <c r="BF5" s="7" t="s">
        <v>16</v>
      </c>
      <c r="BG5" s="7" t="s">
        <v>12</v>
      </c>
      <c r="BH5" s="7" t="s">
        <v>13</v>
      </c>
      <c r="BI5" s="7" t="s">
        <v>14</v>
      </c>
      <c r="BJ5" s="7" t="s">
        <v>14</v>
      </c>
      <c r="BK5" s="7" t="s">
        <v>16</v>
      </c>
      <c r="BL5" s="7" t="s">
        <v>12</v>
      </c>
      <c r="BM5" s="7" t="s">
        <v>13</v>
      </c>
      <c r="BN5" s="7" t="s">
        <v>14</v>
      </c>
      <c r="BO5" s="7" t="s">
        <v>14</v>
      </c>
      <c r="BP5" s="7" t="s">
        <v>16</v>
      </c>
      <c r="BQ5" s="7" t="s">
        <v>12</v>
      </c>
      <c r="BR5" s="7" t="s">
        <v>13</v>
      </c>
      <c r="BS5" s="7" t="s">
        <v>14</v>
      </c>
      <c r="BT5" s="7" t="s">
        <v>14</v>
      </c>
      <c r="BU5" s="7" t="s">
        <v>16</v>
      </c>
      <c r="BV5" s="7" t="s">
        <v>12</v>
      </c>
      <c r="BW5" s="7" t="s">
        <v>13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14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14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14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14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v>1</v>
      </c>
      <c r="C10" s="28">
        <v>17200</v>
      </c>
      <c r="D10" s="28">
        <v>17200</v>
      </c>
      <c r="E10" s="30"/>
      <c r="F10" s="31">
        <v>57</v>
      </c>
      <c r="G10" s="32">
        <v>57</v>
      </c>
      <c r="I10" s="26"/>
      <c r="CA10" s="33" t="s">
        <v>19</v>
      </c>
      <c r="CB10" s="33" t="s">
        <v>19</v>
      </c>
      <c r="CC10" s="33" t="s">
        <v>19</v>
      </c>
      <c r="CD10" s="33" t="s">
        <v>19</v>
      </c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1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CA11" s="35" t="s">
        <v>20</v>
      </c>
      <c r="CB11" s="35" t="s">
        <v>20</v>
      </c>
      <c r="CC11" s="35" t="s">
        <v>20</v>
      </c>
      <c r="CD11" s="35" t="s">
        <v>20</v>
      </c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</row>
    <row r="12" spans="1:293" x14ac:dyDescent="0.2">
      <c r="A12" s="38">
        <v>1</v>
      </c>
      <c r="C12" s="12" t="s">
        <v>9</v>
      </c>
      <c r="D12" s="45">
        <v>150</v>
      </c>
      <c r="E12" s="46">
        <f>(D12*A12)*8</f>
        <v>1200</v>
      </c>
      <c r="F12" s="13">
        <f>C10/E12</f>
        <v>14.333333333333334</v>
      </c>
      <c r="G12" s="25">
        <f>F12/22</f>
        <v>0.65151515151515149</v>
      </c>
      <c r="I12" s="26"/>
      <c r="CA12" s="36" t="s">
        <v>21</v>
      </c>
      <c r="CB12" s="36" t="s">
        <v>21</v>
      </c>
      <c r="CC12" s="36" t="s">
        <v>21</v>
      </c>
      <c r="CD12" s="36" t="s">
        <v>21</v>
      </c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</row>
    <row r="13" spans="1:293" x14ac:dyDescent="0.2">
      <c r="A13" s="38">
        <v>1</v>
      </c>
      <c r="C13" s="14" t="s">
        <v>24</v>
      </c>
      <c r="D13" s="45">
        <v>150</v>
      </c>
      <c r="E13" s="46">
        <f>(D13*A13)*8</f>
        <v>1200</v>
      </c>
      <c r="F13" s="13">
        <f>C10/E13</f>
        <v>14.333333333333334</v>
      </c>
      <c r="G13" s="25">
        <f>F13/22</f>
        <v>0.65151515151515149</v>
      </c>
      <c r="H13" s="51"/>
      <c r="I13" s="26"/>
      <c r="CD13" s="59"/>
      <c r="CE13" s="53" t="s">
        <v>23</v>
      </c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</row>
    <row r="14" spans="1:293" x14ac:dyDescent="0.2">
      <c r="A14" s="38">
        <v>1</v>
      </c>
      <c r="C14" s="15" t="s">
        <v>10</v>
      </c>
      <c r="D14" s="45">
        <v>150</v>
      </c>
      <c r="E14" s="46">
        <f>(D14*A14)*8</f>
        <v>1200</v>
      </c>
      <c r="F14" s="13">
        <f>C10/E14</f>
        <v>14.333333333333334</v>
      </c>
      <c r="G14" s="25">
        <f t="shared" ref="G14" si="0">F14/22</f>
        <v>0.65151515151515149</v>
      </c>
    </row>
    <row r="15" spans="1:293" x14ac:dyDescent="0.2">
      <c r="A15" s="44">
        <v>1</v>
      </c>
      <c r="C15" s="48" t="s">
        <v>35</v>
      </c>
      <c r="D15" s="45">
        <v>100</v>
      </c>
      <c r="E15" s="46">
        <f>(D15*A15)*8</f>
        <v>800</v>
      </c>
      <c r="F15" s="47">
        <f>G10/E15</f>
        <v>7.1249999999999994E-2</v>
      </c>
      <c r="G15" s="49">
        <f>F15/22</f>
        <v>3.2386363636363632E-3</v>
      </c>
      <c r="J15" s="16"/>
      <c r="K15" s="16"/>
    </row>
    <row r="16" spans="1:293" x14ac:dyDescent="0.2">
      <c r="A16" s="44">
        <v>1</v>
      </c>
      <c r="E16" s="17" t="s">
        <v>8</v>
      </c>
      <c r="F16" s="18">
        <f>F12+F15</f>
        <v>14.404583333333333</v>
      </c>
      <c r="G16" s="19">
        <f>F16/22</f>
        <v>0.65475378787878791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16.404583333333335</v>
      </c>
      <c r="G17" s="21">
        <f>F17/22</f>
        <v>0.74566287878787885</v>
      </c>
      <c r="I17" s="2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/>
      <c r="G19" s="54"/>
    </row>
    <row r="20" spans="3:43" ht="15" customHeight="1" x14ac:dyDescent="0.2"/>
    <row r="22" spans="3:43" x14ac:dyDescent="0.2">
      <c r="C22" s="20"/>
      <c r="F22" s="44"/>
      <c r="G22" s="44"/>
    </row>
    <row r="23" spans="3:43" x14ac:dyDescent="0.2">
      <c r="C23" s="26"/>
      <c r="F23" s="61"/>
      <c r="G23" s="62"/>
    </row>
    <row r="24" spans="3:43" x14ac:dyDescent="0.2">
      <c r="C24" s="26"/>
      <c r="F24" s="61"/>
      <c r="G24" s="62"/>
    </row>
    <row r="25" spans="3:43" x14ac:dyDescent="0.2">
      <c r="C25" s="26"/>
      <c r="F25" s="61"/>
      <c r="G25" s="62"/>
    </row>
    <row r="26" spans="3:43" x14ac:dyDescent="0.2">
      <c r="C26" s="26"/>
      <c r="F26" s="60"/>
      <c r="G26" s="60"/>
    </row>
    <row r="27" spans="3:43" x14ac:dyDescent="0.2">
      <c r="F27" s="44"/>
      <c r="G27" s="44"/>
    </row>
    <row r="28" spans="3:43" x14ac:dyDescent="0.2">
      <c r="F28" s="62"/>
      <c r="G28" s="62"/>
    </row>
    <row r="29" spans="3:43" x14ac:dyDescent="0.2">
      <c r="C29" s="26"/>
      <c r="F29" s="62"/>
      <c r="G29" s="63"/>
    </row>
    <row r="30" spans="3:43" ht="15.75" customHeight="1" x14ac:dyDescent="0.2">
      <c r="C30" s="26"/>
    </row>
    <row r="31" spans="3:43" x14ac:dyDescent="0.2">
      <c r="C31" s="26"/>
    </row>
    <row r="32" spans="3:43" x14ac:dyDescent="0.2">
      <c r="C32" s="26"/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94F0-D1FE-634F-9774-9442F689BA63}">
  <dimension ref="B3:N20"/>
  <sheetViews>
    <sheetView tabSelected="1" workbookViewId="0">
      <selection activeCell="E13" sqref="E13"/>
    </sheetView>
  </sheetViews>
  <sheetFormatPr baseColWidth="10" defaultRowHeight="15" x14ac:dyDescent="0.2"/>
  <sheetData>
    <row r="3" spans="2:14" x14ac:dyDescent="0.2">
      <c r="B3" s="86" t="s">
        <v>42</v>
      </c>
      <c r="C3" s="86"/>
      <c r="F3" s="86" t="s">
        <v>43</v>
      </c>
      <c r="G3" s="86"/>
      <c r="H3" s="86"/>
      <c r="J3" s="86" t="s">
        <v>44</v>
      </c>
      <c r="K3" s="86"/>
    </row>
    <row r="4" spans="2:14" x14ac:dyDescent="0.2">
      <c r="B4" s="86" t="s">
        <v>45</v>
      </c>
      <c r="C4" s="86"/>
      <c r="F4" s="86" t="s">
        <v>46</v>
      </c>
      <c r="G4" s="86"/>
      <c r="H4" s="86"/>
      <c r="J4" s="64" t="s">
        <v>47</v>
      </c>
      <c r="K4" s="65">
        <f>375+11</f>
        <v>386</v>
      </c>
      <c r="M4" t="s">
        <v>69</v>
      </c>
      <c r="N4">
        <f>(2400/36)*1</f>
        <v>66.666666666666671</v>
      </c>
    </row>
    <row r="5" spans="2:14" x14ac:dyDescent="0.2">
      <c r="B5" s="66" t="s">
        <v>48</v>
      </c>
      <c r="C5" s="67">
        <v>0</v>
      </c>
      <c r="D5" t="s">
        <v>49</v>
      </c>
      <c r="F5" s="66" t="s">
        <v>50</v>
      </c>
      <c r="G5" s="64" t="s">
        <v>51</v>
      </c>
      <c r="H5" s="66" t="s">
        <v>52</v>
      </c>
      <c r="J5" s="68">
        <v>0.1215</v>
      </c>
      <c r="K5" s="69">
        <f>+K4*J5</f>
        <v>46.899000000000001</v>
      </c>
      <c r="M5" t="s">
        <v>70</v>
      </c>
      <c r="N5">
        <v>100</v>
      </c>
    </row>
    <row r="6" spans="2:14" x14ac:dyDescent="0.2">
      <c r="B6" s="66" t="s">
        <v>53</v>
      </c>
      <c r="C6" s="67">
        <v>0</v>
      </c>
      <c r="D6" t="s">
        <v>49</v>
      </c>
      <c r="F6" s="67" t="s">
        <v>24</v>
      </c>
      <c r="G6" s="70">
        <f>C7</f>
        <v>17200</v>
      </c>
      <c r="H6" s="71">
        <f>Syngenta!F17</f>
        <v>16.404583333333335</v>
      </c>
      <c r="J6" s="68" t="s">
        <v>54</v>
      </c>
      <c r="K6" s="69">
        <f>+K4/12</f>
        <v>32.166666666666664</v>
      </c>
      <c r="M6" t="s">
        <v>71</v>
      </c>
      <c r="N6">
        <v>201.24</v>
      </c>
    </row>
    <row r="7" spans="2:14" x14ac:dyDescent="0.2">
      <c r="B7" s="66" t="s">
        <v>55</v>
      </c>
      <c r="C7" s="72">
        <v>17200</v>
      </c>
      <c r="D7" t="s">
        <v>49</v>
      </c>
      <c r="F7" s="67"/>
      <c r="G7" s="70"/>
      <c r="H7" s="71"/>
      <c r="I7" s="73"/>
      <c r="J7" s="64" t="s">
        <v>56</v>
      </c>
      <c r="K7" s="69">
        <f>+K4/12</f>
        <v>32.166666666666664</v>
      </c>
    </row>
    <row r="8" spans="2:14" x14ac:dyDescent="0.2">
      <c r="F8" s="66" t="s">
        <v>57</v>
      </c>
      <c r="G8" s="66"/>
      <c r="H8" s="74">
        <f>H6</f>
        <v>16.404583333333335</v>
      </c>
      <c r="I8" s="73"/>
      <c r="J8" s="64" t="s">
        <v>58</v>
      </c>
      <c r="K8" s="69">
        <f>+K4/12</f>
        <v>32.166666666666664</v>
      </c>
    </row>
    <row r="9" spans="2:14" x14ac:dyDescent="0.2">
      <c r="B9" s="66" t="s">
        <v>59</v>
      </c>
      <c r="C9" s="75">
        <v>0.09</v>
      </c>
      <c r="F9" s="66" t="s">
        <v>60</v>
      </c>
      <c r="G9" s="66"/>
      <c r="H9" s="69">
        <f>(+H8*K11)+N4+N5+N6</f>
        <v>774.65259366792941</v>
      </c>
      <c r="I9" s="73"/>
      <c r="J9" s="64" t="s">
        <v>61</v>
      </c>
      <c r="K9" s="69">
        <f>+K4/24</f>
        <v>16.083333333333332</v>
      </c>
    </row>
    <row r="10" spans="2:14" x14ac:dyDescent="0.2">
      <c r="B10" s="66" t="s">
        <v>62</v>
      </c>
      <c r="C10" s="72">
        <f>+C9*C7</f>
        <v>1548</v>
      </c>
      <c r="F10" s="66" t="s">
        <v>63</v>
      </c>
      <c r="G10" s="66"/>
      <c r="H10" s="76">
        <f>+H9/C7</f>
        <v>4.503794149232148E-2</v>
      </c>
      <c r="I10" s="73"/>
      <c r="J10" s="77" t="s">
        <v>64</v>
      </c>
      <c r="K10" s="69">
        <f>SUM(K4:K9)</f>
        <v>545.48233333333337</v>
      </c>
    </row>
    <row r="11" spans="2:14" x14ac:dyDescent="0.2">
      <c r="I11" s="78"/>
      <c r="J11" s="64" t="s">
        <v>65</v>
      </c>
      <c r="K11" s="69">
        <f>+K10/22</f>
        <v>24.794651515151518</v>
      </c>
    </row>
    <row r="12" spans="2:14" x14ac:dyDescent="0.2">
      <c r="I12" s="78"/>
    </row>
    <row r="13" spans="2:14" x14ac:dyDescent="0.2">
      <c r="B13" s="66" t="s">
        <v>66</v>
      </c>
      <c r="C13" s="72">
        <f>+C10</f>
        <v>1548</v>
      </c>
      <c r="H13" s="78"/>
      <c r="I13" s="78"/>
    </row>
    <row r="14" spans="2:14" x14ac:dyDescent="0.2">
      <c r="B14" s="66" t="s">
        <v>42</v>
      </c>
      <c r="C14" s="79">
        <f>+H9</f>
        <v>774.65259366792941</v>
      </c>
      <c r="H14" s="78">
        <f>250*8</f>
        <v>2000</v>
      </c>
      <c r="I14" s="78"/>
    </row>
    <row r="15" spans="2:14" x14ac:dyDescent="0.2">
      <c r="B15" s="66" t="s">
        <v>67</v>
      </c>
      <c r="C15" s="79">
        <f>+C14-C13</f>
        <v>-773.34740633207059</v>
      </c>
      <c r="H15" s="78"/>
      <c r="I15" s="78"/>
    </row>
    <row r="18" spans="2:12" x14ac:dyDescent="0.2">
      <c r="B18" s="85" t="s">
        <v>68</v>
      </c>
      <c r="C18" s="85"/>
      <c r="D18" s="85"/>
      <c r="E18" s="85"/>
      <c r="F18" s="85"/>
      <c r="G18" s="85"/>
    </row>
    <row r="19" spans="2:12" x14ac:dyDescent="0.2">
      <c r="B19" s="85"/>
      <c r="C19" s="85"/>
      <c r="D19" s="85"/>
      <c r="E19" s="85"/>
      <c r="F19" s="85"/>
      <c r="G19" s="85"/>
      <c r="L19">
        <f>1548*13%</f>
        <v>201.24</v>
      </c>
    </row>
    <row r="20" spans="2:12" x14ac:dyDescent="0.2">
      <c r="B20" s="85"/>
      <c r="C20" s="85"/>
      <c r="D20" s="85"/>
      <c r="E20" s="85"/>
      <c r="F20" s="85"/>
      <c r="G20" s="85"/>
    </row>
  </sheetData>
  <mergeCells count="6">
    <mergeCell ref="B18:G20"/>
    <mergeCell ref="B3:C3"/>
    <mergeCell ref="F3:H3"/>
    <mergeCell ref="J3:K3"/>
    <mergeCell ref="B4:C4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KG32"/>
  <sheetViews>
    <sheetView zoomScale="70" zoomScaleNormal="70" workbookViewId="0">
      <selection activeCell="D11" sqref="D11"/>
    </sheetView>
  </sheetViews>
  <sheetFormatPr baseColWidth="10" defaultRowHeight="15" x14ac:dyDescent="0.2"/>
  <cols>
    <col min="1" max="1" width="15.83203125" style="1" customWidth="1"/>
    <col min="2" max="2" width="3.5" style="1" customWidth="1"/>
    <col min="3" max="3" width="55.5" style="1" customWidth="1"/>
    <col min="4" max="4" width="17.83203125" style="1" bestFit="1" customWidth="1"/>
    <col min="5" max="5" width="17.6640625" style="1" customWidth="1"/>
    <col min="6" max="7" width="20.5" style="1" customWidth="1"/>
    <col min="8" max="8" width="11.83203125" style="1" customWidth="1"/>
    <col min="9" max="9" width="16.1640625" style="1" customWidth="1"/>
    <col min="10" max="11" width="2.83203125" style="1" customWidth="1"/>
    <col min="12" max="293" width="2.5" style="1" customWidth="1"/>
    <col min="294" max="16384" width="10.83203125" style="1"/>
  </cols>
  <sheetData>
    <row r="3" spans="1:293" ht="19" x14ac:dyDescent="0.25">
      <c r="C3" s="82" t="s">
        <v>18</v>
      </c>
      <c r="D3" s="82"/>
      <c r="E3" s="82"/>
      <c r="F3" s="82"/>
      <c r="G3" s="82"/>
      <c r="H3" s="2"/>
      <c r="I3" s="2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0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0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0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0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0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0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</row>
    <row r="4" spans="1:293" ht="19" x14ac:dyDescent="0.25">
      <c r="C4" s="82"/>
      <c r="D4" s="82"/>
      <c r="E4" s="82"/>
      <c r="F4" s="82"/>
      <c r="G4" s="82"/>
      <c r="L4" s="3">
        <v>1</v>
      </c>
      <c r="M4" s="3">
        <v>4</v>
      </c>
      <c r="N4" s="3">
        <v>5</v>
      </c>
      <c r="O4" s="3">
        <v>6</v>
      </c>
      <c r="P4" s="3">
        <v>7</v>
      </c>
      <c r="Q4" s="3">
        <v>8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18</v>
      </c>
      <c r="X4" s="3">
        <v>19</v>
      </c>
      <c r="Y4" s="3">
        <v>20</v>
      </c>
      <c r="Z4" s="3">
        <v>21</v>
      </c>
      <c r="AA4" s="3">
        <v>22</v>
      </c>
      <c r="AB4" s="3">
        <v>25</v>
      </c>
      <c r="AC4" s="3">
        <v>26</v>
      </c>
      <c r="AD4" s="3">
        <v>27</v>
      </c>
      <c r="AE4" s="3">
        <v>28</v>
      </c>
      <c r="AF4" s="3">
        <v>29</v>
      </c>
      <c r="AG4" s="3">
        <v>1</v>
      </c>
      <c r="AH4" s="3">
        <v>2</v>
      </c>
      <c r="AI4" s="3">
        <v>3</v>
      </c>
      <c r="AJ4" s="3">
        <v>4</v>
      </c>
      <c r="AK4" s="3">
        <v>5</v>
      </c>
      <c r="AL4" s="3">
        <v>8</v>
      </c>
      <c r="AM4" s="3">
        <v>9</v>
      </c>
      <c r="AN4" s="3">
        <v>10</v>
      </c>
      <c r="AO4" s="3">
        <v>11</v>
      </c>
      <c r="AP4" s="3">
        <v>12</v>
      </c>
      <c r="AQ4" s="3">
        <v>15</v>
      </c>
      <c r="AR4" s="3">
        <v>16</v>
      </c>
      <c r="AS4" s="3">
        <v>17</v>
      </c>
      <c r="AT4" s="3">
        <v>18</v>
      </c>
      <c r="AU4" s="3">
        <v>19</v>
      </c>
      <c r="AV4" s="3">
        <v>22</v>
      </c>
      <c r="AW4" s="3">
        <v>23</v>
      </c>
      <c r="AX4" s="3">
        <v>24</v>
      </c>
      <c r="AY4" s="3">
        <v>25</v>
      </c>
      <c r="AZ4" s="3">
        <v>26</v>
      </c>
      <c r="BA4" s="3">
        <v>29</v>
      </c>
      <c r="BB4" s="3">
        <v>30</v>
      </c>
      <c r="BC4" s="3">
        <v>31</v>
      </c>
      <c r="BD4" s="3">
        <v>1</v>
      </c>
      <c r="BE4" s="3">
        <v>2</v>
      </c>
      <c r="BF4" s="3">
        <v>5</v>
      </c>
      <c r="BG4" s="3">
        <v>6</v>
      </c>
      <c r="BH4" s="3">
        <v>7</v>
      </c>
      <c r="BI4" s="3">
        <v>8</v>
      </c>
      <c r="BJ4" s="3">
        <v>9</v>
      </c>
      <c r="BK4" s="3">
        <v>12</v>
      </c>
      <c r="BL4" s="3">
        <v>13</v>
      </c>
      <c r="BM4" s="3">
        <v>14</v>
      </c>
      <c r="BN4" s="3">
        <v>15</v>
      </c>
      <c r="BO4" s="3">
        <v>16</v>
      </c>
      <c r="BP4" s="3">
        <v>19</v>
      </c>
      <c r="BQ4" s="3">
        <v>20</v>
      </c>
      <c r="BR4" s="3">
        <v>21</v>
      </c>
      <c r="BS4" s="3">
        <v>22</v>
      </c>
      <c r="BT4" s="3">
        <v>23</v>
      </c>
      <c r="BU4" s="3">
        <v>26</v>
      </c>
      <c r="BV4" s="3">
        <v>27</v>
      </c>
      <c r="BW4" s="3">
        <v>28</v>
      </c>
      <c r="BX4" s="3">
        <v>29</v>
      </c>
      <c r="BY4" s="3">
        <v>30</v>
      </c>
      <c r="BZ4" s="3">
        <v>3</v>
      </c>
      <c r="CA4" s="3">
        <v>4</v>
      </c>
      <c r="CB4" s="3">
        <v>5</v>
      </c>
      <c r="CC4" s="3">
        <v>6</v>
      </c>
      <c r="CD4" s="3">
        <v>7</v>
      </c>
      <c r="CE4" s="3">
        <v>10</v>
      </c>
      <c r="CF4" s="3">
        <v>11</v>
      </c>
      <c r="CG4" s="3">
        <v>12</v>
      </c>
      <c r="CH4" s="3">
        <v>13</v>
      </c>
      <c r="CI4" s="3">
        <v>14</v>
      </c>
      <c r="CJ4" s="3">
        <v>17</v>
      </c>
      <c r="CK4" s="3">
        <v>18</v>
      </c>
      <c r="CL4" s="3">
        <v>19</v>
      </c>
      <c r="CM4" s="3">
        <v>20</v>
      </c>
      <c r="CN4" s="3">
        <v>21</v>
      </c>
      <c r="CO4" s="3">
        <v>24</v>
      </c>
      <c r="CP4" s="3">
        <v>25</v>
      </c>
      <c r="CQ4" s="3">
        <v>26</v>
      </c>
      <c r="CR4" s="3">
        <v>27</v>
      </c>
      <c r="CS4" s="3">
        <v>28</v>
      </c>
      <c r="CT4" s="3">
        <v>31</v>
      </c>
      <c r="CU4" s="3">
        <v>1</v>
      </c>
      <c r="CV4" s="4">
        <v>2</v>
      </c>
      <c r="CW4" s="4">
        <v>3</v>
      </c>
      <c r="CX4" s="3">
        <v>4</v>
      </c>
      <c r="CY4" s="3">
        <v>7</v>
      </c>
      <c r="CZ4" s="3">
        <v>8</v>
      </c>
      <c r="DA4" s="3">
        <v>9</v>
      </c>
      <c r="DB4" s="3">
        <v>10</v>
      </c>
      <c r="DC4" s="3">
        <v>11</v>
      </c>
      <c r="DD4" s="3">
        <v>14</v>
      </c>
      <c r="DE4" s="3">
        <v>15</v>
      </c>
      <c r="DF4" s="3">
        <v>16</v>
      </c>
      <c r="DG4" s="3">
        <v>17</v>
      </c>
      <c r="DH4" s="3">
        <v>18</v>
      </c>
      <c r="DI4" s="3">
        <v>21</v>
      </c>
      <c r="DJ4" s="3">
        <v>22</v>
      </c>
      <c r="DK4" s="3">
        <v>23</v>
      </c>
      <c r="DL4" s="3">
        <v>24</v>
      </c>
      <c r="DM4" s="3">
        <v>25</v>
      </c>
      <c r="DN4" s="3">
        <v>28</v>
      </c>
      <c r="DO4" s="3">
        <v>29</v>
      </c>
      <c r="DP4" s="3">
        <v>30</v>
      </c>
      <c r="DQ4" s="3">
        <v>1</v>
      </c>
      <c r="DR4" s="3">
        <v>2</v>
      </c>
      <c r="DS4" s="3">
        <v>5</v>
      </c>
      <c r="DT4" s="3">
        <v>6</v>
      </c>
      <c r="DU4" s="3">
        <v>7</v>
      </c>
      <c r="DV4" s="3">
        <v>8</v>
      </c>
      <c r="DW4" s="3">
        <v>9</v>
      </c>
      <c r="DX4" s="3">
        <v>12</v>
      </c>
      <c r="DY4" s="3">
        <v>13</v>
      </c>
      <c r="DZ4" s="3">
        <v>14</v>
      </c>
      <c r="EA4" s="3">
        <v>15</v>
      </c>
      <c r="EB4" s="3">
        <v>16</v>
      </c>
      <c r="EC4" s="3">
        <v>19</v>
      </c>
      <c r="ED4" s="3">
        <v>20</v>
      </c>
      <c r="EE4" s="3">
        <v>21</v>
      </c>
      <c r="EF4" s="3">
        <v>22</v>
      </c>
      <c r="EG4" s="3">
        <v>23</v>
      </c>
      <c r="EH4" s="3">
        <v>26</v>
      </c>
      <c r="EI4" s="3">
        <v>27</v>
      </c>
      <c r="EJ4" s="3">
        <v>28</v>
      </c>
      <c r="EK4" s="3">
        <v>29</v>
      </c>
      <c r="EL4" s="3">
        <v>30</v>
      </c>
      <c r="EM4" s="3">
        <v>2</v>
      </c>
      <c r="EN4" s="3">
        <v>3</v>
      </c>
      <c r="EO4" s="3">
        <v>4</v>
      </c>
      <c r="EP4" s="3">
        <v>5</v>
      </c>
      <c r="EQ4" s="3">
        <v>6</v>
      </c>
      <c r="ER4" s="5">
        <v>9</v>
      </c>
      <c r="ES4" s="5">
        <v>10</v>
      </c>
      <c r="ET4" s="5">
        <v>11</v>
      </c>
      <c r="EU4" s="5">
        <v>12</v>
      </c>
      <c r="EV4" s="5">
        <v>13</v>
      </c>
      <c r="EW4" s="5">
        <v>16</v>
      </c>
      <c r="EX4" s="5">
        <v>17</v>
      </c>
      <c r="EY4" s="5">
        <v>18</v>
      </c>
      <c r="EZ4" s="5">
        <v>19</v>
      </c>
      <c r="FA4" s="5">
        <v>20</v>
      </c>
      <c r="FB4" s="5">
        <v>23</v>
      </c>
      <c r="FC4" s="5">
        <v>24</v>
      </c>
      <c r="FD4" s="5">
        <v>25</v>
      </c>
      <c r="FE4" s="5">
        <v>26</v>
      </c>
      <c r="FF4" s="5">
        <v>27</v>
      </c>
      <c r="FG4" s="5">
        <v>30</v>
      </c>
      <c r="FH4" s="5">
        <v>31</v>
      </c>
      <c r="FI4" s="5">
        <v>1</v>
      </c>
      <c r="FJ4" s="5">
        <v>2</v>
      </c>
      <c r="FK4" s="5">
        <v>3</v>
      </c>
      <c r="FL4" s="5">
        <v>6</v>
      </c>
      <c r="FM4" s="5">
        <v>7</v>
      </c>
      <c r="FN4" s="5">
        <v>8</v>
      </c>
      <c r="FO4" s="5">
        <v>9</v>
      </c>
      <c r="FP4" s="5">
        <v>10</v>
      </c>
      <c r="FQ4" s="5">
        <v>13</v>
      </c>
      <c r="FR4" s="5">
        <v>14</v>
      </c>
      <c r="FS4" s="5">
        <v>15</v>
      </c>
      <c r="FT4" s="5">
        <v>16</v>
      </c>
      <c r="FU4" s="5">
        <v>17</v>
      </c>
      <c r="FV4" s="5">
        <v>20</v>
      </c>
      <c r="FW4" s="5">
        <v>21</v>
      </c>
      <c r="FX4" s="5">
        <v>22</v>
      </c>
      <c r="FY4" s="5">
        <v>23</v>
      </c>
      <c r="FZ4" s="5">
        <v>24</v>
      </c>
      <c r="GA4" s="5">
        <v>27</v>
      </c>
      <c r="GB4" s="5">
        <v>28</v>
      </c>
      <c r="GC4" s="5">
        <v>1</v>
      </c>
      <c r="GD4" s="5">
        <v>2</v>
      </c>
      <c r="GE4" s="5">
        <v>3</v>
      </c>
      <c r="GF4" s="5">
        <v>6</v>
      </c>
      <c r="GG4" s="5">
        <v>7</v>
      </c>
      <c r="GH4" s="5">
        <v>8</v>
      </c>
      <c r="GI4" s="5">
        <v>9</v>
      </c>
      <c r="GJ4" s="5">
        <v>10</v>
      </c>
      <c r="GK4" s="5">
        <v>13</v>
      </c>
      <c r="GL4" s="5">
        <v>14</v>
      </c>
      <c r="GM4" s="5">
        <v>15</v>
      </c>
      <c r="GN4" s="5">
        <v>16</v>
      </c>
      <c r="GO4" s="5">
        <v>17</v>
      </c>
      <c r="GP4" s="5">
        <v>20</v>
      </c>
      <c r="GQ4" s="5">
        <v>21</v>
      </c>
      <c r="GR4" s="5">
        <v>22</v>
      </c>
      <c r="GS4" s="5">
        <v>23</v>
      </c>
      <c r="GT4" s="5">
        <v>24</v>
      </c>
      <c r="GU4" s="5">
        <v>27</v>
      </c>
      <c r="GV4" s="5">
        <v>28</v>
      </c>
      <c r="GW4" s="5">
        <v>29</v>
      </c>
      <c r="GX4" s="5">
        <v>30</v>
      </c>
      <c r="GY4" s="5">
        <v>31</v>
      </c>
      <c r="GZ4" s="5">
        <v>3</v>
      </c>
      <c r="HA4" s="5">
        <v>4</v>
      </c>
      <c r="HB4" s="5">
        <v>5</v>
      </c>
      <c r="HC4" s="5">
        <v>6</v>
      </c>
      <c r="HD4" s="5">
        <v>7</v>
      </c>
      <c r="HE4" s="5">
        <v>10</v>
      </c>
      <c r="HF4" s="5">
        <v>11</v>
      </c>
      <c r="HG4" s="5">
        <v>12</v>
      </c>
      <c r="HH4" s="5">
        <v>13</v>
      </c>
      <c r="HI4" s="5">
        <v>14</v>
      </c>
      <c r="HJ4" s="5">
        <v>17</v>
      </c>
      <c r="HK4" s="5">
        <v>18</v>
      </c>
      <c r="HL4" s="5">
        <v>19</v>
      </c>
      <c r="HM4" s="5">
        <v>20</v>
      </c>
      <c r="HN4" s="5">
        <v>21</v>
      </c>
      <c r="HO4" s="5">
        <v>24</v>
      </c>
      <c r="HP4" s="5">
        <v>25</v>
      </c>
      <c r="HQ4" s="5">
        <v>26</v>
      </c>
      <c r="HR4" s="5">
        <v>27</v>
      </c>
      <c r="HS4" s="5">
        <v>28</v>
      </c>
      <c r="HT4" s="5">
        <v>1</v>
      </c>
      <c r="HU4" s="5">
        <v>2</v>
      </c>
      <c r="HV4" s="5">
        <v>3</v>
      </c>
      <c r="HW4" s="5">
        <v>4</v>
      </c>
      <c r="HX4" s="5">
        <v>5</v>
      </c>
      <c r="HY4" s="5">
        <v>8</v>
      </c>
      <c r="HZ4" s="5">
        <v>9</v>
      </c>
      <c r="IA4" s="5">
        <v>10</v>
      </c>
      <c r="IB4" s="5">
        <v>11</v>
      </c>
      <c r="IC4" s="5">
        <v>12</v>
      </c>
      <c r="ID4" s="5">
        <v>15</v>
      </c>
      <c r="IE4" s="5">
        <v>16</v>
      </c>
      <c r="IF4" s="5">
        <v>17</v>
      </c>
      <c r="IG4" s="5">
        <v>18</v>
      </c>
      <c r="IH4" s="5">
        <v>19</v>
      </c>
      <c r="II4" s="5">
        <v>22</v>
      </c>
      <c r="IJ4" s="5">
        <v>23</v>
      </c>
      <c r="IK4" s="5">
        <v>24</v>
      </c>
      <c r="IL4" s="5">
        <v>25</v>
      </c>
      <c r="IM4" s="5">
        <v>26</v>
      </c>
      <c r="IN4" s="5">
        <v>29</v>
      </c>
      <c r="IO4" s="5">
        <v>30</v>
      </c>
      <c r="IP4" s="5">
        <v>31</v>
      </c>
      <c r="IQ4" s="5">
        <v>1</v>
      </c>
      <c r="IR4" s="5">
        <v>2</v>
      </c>
      <c r="IS4" s="5">
        <v>5</v>
      </c>
      <c r="IT4" s="5">
        <v>6</v>
      </c>
      <c r="IU4" s="5">
        <v>7</v>
      </c>
      <c r="IV4" s="5">
        <v>8</v>
      </c>
      <c r="IW4" s="5">
        <v>9</v>
      </c>
      <c r="IX4" s="5">
        <v>12</v>
      </c>
      <c r="IY4" s="5">
        <v>13</v>
      </c>
      <c r="IZ4" s="5">
        <v>14</v>
      </c>
      <c r="JA4" s="5">
        <v>15</v>
      </c>
      <c r="JB4" s="5">
        <v>16</v>
      </c>
      <c r="JC4" s="5">
        <v>19</v>
      </c>
      <c r="JD4" s="5">
        <v>20</v>
      </c>
      <c r="JE4" s="5">
        <v>21</v>
      </c>
      <c r="JF4" s="5">
        <v>22</v>
      </c>
      <c r="JG4" s="5">
        <v>23</v>
      </c>
      <c r="JH4" s="5">
        <v>26</v>
      </c>
      <c r="JI4" s="5">
        <v>27</v>
      </c>
      <c r="JJ4" s="5">
        <v>28</v>
      </c>
      <c r="JK4" s="5">
        <v>29</v>
      </c>
      <c r="JL4" s="5">
        <v>30</v>
      </c>
      <c r="JM4" s="5">
        <v>3</v>
      </c>
      <c r="JN4" s="5">
        <v>4</v>
      </c>
      <c r="JO4" s="5">
        <v>5</v>
      </c>
      <c r="JP4" s="5">
        <v>6</v>
      </c>
      <c r="JQ4" s="5">
        <v>7</v>
      </c>
      <c r="JR4" s="5">
        <v>10</v>
      </c>
      <c r="JS4" s="5">
        <v>11</v>
      </c>
      <c r="JT4" s="5">
        <v>12</v>
      </c>
      <c r="JU4" s="5">
        <v>13</v>
      </c>
      <c r="JV4" s="5">
        <v>14</v>
      </c>
      <c r="JW4" s="5">
        <v>17</v>
      </c>
      <c r="JX4" s="5">
        <v>18</v>
      </c>
      <c r="JY4" s="5">
        <v>19</v>
      </c>
      <c r="JZ4" s="5">
        <v>20</v>
      </c>
      <c r="KA4" s="5">
        <v>21</v>
      </c>
      <c r="KB4" s="5">
        <v>24</v>
      </c>
      <c r="KC4" s="5">
        <v>25</v>
      </c>
      <c r="KD4" s="5">
        <v>26</v>
      </c>
      <c r="KE4" s="5">
        <v>27</v>
      </c>
      <c r="KF4" s="5">
        <v>28</v>
      </c>
      <c r="KG4" s="5">
        <v>31</v>
      </c>
    </row>
    <row r="5" spans="1:293" x14ac:dyDescent="0.2">
      <c r="D5" s="6"/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12</v>
      </c>
      <c r="R5" s="7" t="s">
        <v>13</v>
      </c>
      <c r="S5" s="7" t="s">
        <v>14</v>
      </c>
      <c r="T5" s="7" t="s">
        <v>15</v>
      </c>
      <c r="U5" s="7" t="s">
        <v>16</v>
      </c>
      <c r="V5" s="7" t="s">
        <v>12</v>
      </c>
      <c r="W5" s="7" t="s">
        <v>13</v>
      </c>
      <c r="X5" s="7" t="s">
        <v>14</v>
      </c>
      <c r="Y5" s="7" t="s">
        <v>15</v>
      </c>
      <c r="Z5" s="7" t="s">
        <v>16</v>
      </c>
      <c r="AA5" s="7" t="s">
        <v>12</v>
      </c>
      <c r="AB5" s="7" t="s">
        <v>13</v>
      </c>
      <c r="AC5" s="7" t="s">
        <v>14</v>
      </c>
      <c r="AD5" s="7" t="s">
        <v>15</v>
      </c>
      <c r="AE5" s="7" t="s">
        <v>16</v>
      </c>
      <c r="AF5" s="7" t="s">
        <v>12</v>
      </c>
      <c r="AG5" s="7" t="s">
        <v>13</v>
      </c>
      <c r="AH5" s="7" t="s">
        <v>14</v>
      </c>
      <c r="AI5" s="7" t="s">
        <v>15</v>
      </c>
      <c r="AJ5" s="7" t="s">
        <v>16</v>
      </c>
      <c r="AK5" s="7" t="s">
        <v>12</v>
      </c>
      <c r="AL5" s="7" t="s">
        <v>13</v>
      </c>
      <c r="AM5" s="7" t="s">
        <v>14</v>
      </c>
      <c r="AN5" s="7" t="s">
        <v>15</v>
      </c>
      <c r="AO5" s="7" t="s">
        <v>16</v>
      </c>
      <c r="AP5" s="7" t="s">
        <v>12</v>
      </c>
      <c r="AQ5" s="7" t="s">
        <v>13</v>
      </c>
      <c r="AR5" s="7" t="s">
        <v>14</v>
      </c>
      <c r="AS5" s="7" t="s">
        <v>15</v>
      </c>
      <c r="AT5" s="7" t="s">
        <v>16</v>
      </c>
      <c r="AU5" s="7" t="s">
        <v>12</v>
      </c>
      <c r="AV5" s="7" t="s">
        <v>13</v>
      </c>
      <c r="AW5" s="7" t="s">
        <v>14</v>
      </c>
      <c r="AX5" s="7" t="s">
        <v>15</v>
      </c>
      <c r="AY5" s="7" t="s">
        <v>16</v>
      </c>
      <c r="AZ5" s="7" t="s">
        <v>12</v>
      </c>
      <c r="BA5" s="7" t="s">
        <v>13</v>
      </c>
      <c r="BB5" s="7" t="s">
        <v>14</v>
      </c>
      <c r="BC5" s="7" t="s">
        <v>15</v>
      </c>
      <c r="BD5" s="7" t="s">
        <v>16</v>
      </c>
      <c r="BE5" s="7" t="s">
        <v>12</v>
      </c>
      <c r="BF5" s="7" t="s">
        <v>13</v>
      </c>
      <c r="BG5" s="7" t="s">
        <v>14</v>
      </c>
      <c r="BH5" s="7" t="s">
        <v>15</v>
      </c>
      <c r="BI5" s="7" t="s">
        <v>16</v>
      </c>
      <c r="BJ5" s="7" t="s">
        <v>12</v>
      </c>
      <c r="BK5" s="7" t="s">
        <v>13</v>
      </c>
      <c r="BL5" s="7" t="s">
        <v>14</v>
      </c>
      <c r="BM5" s="7" t="s">
        <v>15</v>
      </c>
      <c r="BN5" s="7" t="s">
        <v>16</v>
      </c>
      <c r="BO5" s="7" t="s">
        <v>12</v>
      </c>
      <c r="BP5" s="7" t="s">
        <v>13</v>
      </c>
      <c r="BQ5" s="7" t="s">
        <v>14</v>
      </c>
      <c r="BR5" s="7" t="s">
        <v>15</v>
      </c>
      <c r="BS5" s="7" t="s">
        <v>16</v>
      </c>
      <c r="BT5" s="7" t="s">
        <v>12</v>
      </c>
      <c r="BU5" s="7" t="s">
        <v>13</v>
      </c>
      <c r="BV5" s="7" t="s">
        <v>14</v>
      </c>
      <c r="BW5" s="7" t="s">
        <v>15</v>
      </c>
      <c r="BX5" s="7" t="s">
        <v>16</v>
      </c>
      <c r="BY5" s="7" t="s">
        <v>12</v>
      </c>
      <c r="BZ5" s="7" t="s">
        <v>13</v>
      </c>
      <c r="CA5" s="7" t="s">
        <v>14</v>
      </c>
      <c r="CB5" s="7" t="s">
        <v>15</v>
      </c>
      <c r="CC5" s="7" t="s">
        <v>16</v>
      </c>
      <c r="CD5" s="7" t="s">
        <v>12</v>
      </c>
      <c r="CE5" s="7" t="s">
        <v>13</v>
      </c>
      <c r="CF5" s="7" t="s">
        <v>14</v>
      </c>
      <c r="CG5" s="7" t="s">
        <v>15</v>
      </c>
      <c r="CH5" s="7" t="s">
        <v>16</v>
      </c>
      <c r="CI5" s="7" t="s">
        <v>12</v>
      </c>
      <c r="CJ5" s="7" t="s">
        <v>13</v>
      </c>
      <c r="CK5" s="7" t="s">
        <v>14</v>
      </c>
      <c r="CL5" s="7" t="s">
        <v>15</v>
      </c>
      <c r="CM5" s="7" t="s">
        <v>16</v>
      </c>
      <c r="CN5" s="7" t="s">
        <v>12</v>
      </c>
      <c r="CO5" s="7" t="s">
        <v>13</v>
      </c>
      <c r="CP5" s="7" t="s">
        <v>14</v>
      </c>
      <c r="CQ5" s="7" t="s">
        <v>15</v>
      </c>
      <c r="CR5" s="7" t="s">
        <v>16</v>
      </c>
      <c r="CS5" s="7" t="s">
        <v>12</v>
      </c>
      <c r="CT5" s="7" t="s">
        <v>13</v>
      </c>
      <c r="CU5" s="7" t="s">
        <v>14</v>
      </c>
      <c r="CV5" s="7" t="s">
        <v>15</v>
      </c>
      <c r="CW5" s="7" t="s">
        <v>16</v>
      </c>
      <c r="CX5" s="7" t="s">
        <v>12</v>
      </c>
      <c r="CY5" s="7" t="s">
        <v>13</v>
      </c>
      <c r="CZ5" s="7" t="s">
        <v>14</v>
      </c>
      <c r="DA5" s="7" t="s">
        <v>15</v>
      </c>
      <c r="DB5" s="7" t="s">
        <v>16</v>
      </c>
      <c r="DC5" s="7" t="s">
        <v>12</v>
      </c>
      <c r="DD5" s="7" t="s">
        <v>13</v>
      </c>
      <c r="DE5" s="7" t="s">
        <v>14</v>
      </c>
      <c r="DF5" s="7" t="s">
        <v>15</v>
      </c>
      <c r="DG5" s="7" t="s">
        <v>16</v>
      </c>
      <c r="DH5" s="7" t="s">
        <v>12</v>
      </c>
      <c r="DI5" s="7" t="s">
        <v>13</v>
      </c>
      <c r="DJ5" s="7" t="s">
        <v>14</v>
      </c>
      <c r="DK5" s="7" t="s">
        <v>15</v>
      </c>
      <c r="DL5" s="7" t="s">
        <v>16</v>
      </c>
      <c r="DM5" s="7" t="s">
        <v>12</v>
      </c>
      <c r="DN5" s="7" t="s">
        <v>13</v>
      </c>
      <c r="DO5" s="7" t="s">
        <v>14</v>
      </c>
      <c r="DP5" s="7" t="s">
        <v>15</v>
      </c>
      <c r="DQ5" s="7" t="s">
        <v>16</v>
      </c>
      <c r="DR5" s="7" t="s">
        <v>12</v>
      </c>
      <c r="DS5" s="7" t="s">
        <v>13</v>
      </c>
      <c r="DT5" s="7" t="s">
        <v>14</v>
      </c>
      <c r="DU5" s="7" t="s">
        <v>15</v>
      </c>
      <c r="DV5" s="7" t="s">
        <v>16</v>
      </c>
      <c r="DW5" s="7" t="s">
        <v>12</v>
      </c>
      <c r="DX5" s="7" t="s">
        <v>13</v>
      </c>
      <c r="DY5" s="7" t="s">
        <v>14</v>
      </c>
      <c r="DZ5" s="7" t="s">
        <v>15</v>
      </c>
      <c r="EA5" s="7" t="s">
        <v>16</v>
      </c>
      <c r="EB5" s="7" t="s">
        <v>12</v>
      </c>
      <c r="EC5" s="7" t="s">
        <v>13</v>
      </c>
      <c r="ED5" s="7" t="s">
        <v>14</v>
      </c>
      <c r="EE5" s="7" t="s">
        <v>15</v>
      </c>
      <c r="EF5" s="7" t="s">
        <v>16</v>
      </c>
      <c r="EG5" s="7" t="s">
        <v>12</v>
      </c>
      <c r="EH5" s="7" t="s">
        <v>13</v>
      </c>
      <c r="EI5" s="7" t="s">
        <v>14</v>
      </c>
      <c r="EJ5" s="7" t="s">
        <v>15</v>
      </c>
      <c r="EK5" s="7" t="s">
        <v>16</v>
      </c>
      <c r="EL5" s="7" t="s">
        <v>12</v>
      </c>
      <c r="EM5" s="7" t="s">
        <v>13</v>
      </c>
      <c r="EN5" s="7" t="s">
        <v>14</v>
      </c>
      <c r="EO5" s="7" t="s">
        <v>15</v>
      </c>
      <c r="EP5" s="7" t="s">
        <v>16</v>
      </c>
      <c r="EQ5" s="7" t="s">
        <v>12</v>
      </c>
      <c r="ER5" s="7" t="s">
        <v>13</v>
      </c>
      <c r="ES5" s="7" t="s">
        <v>14</v>
      </c>
      <c r="ET5" s="7" t="s">
        <v>15</v>
      </c>
      <c r="EU5" s="7" t="s">
        <v>16</v>
      </c>
      <c r="EV5" s="7" t="s">
        <v>12</v>
      </c>
      <c r="EW5" s="7" t="s">
        <v>13</v>
      </c>
      <c r="EX5" s="7" t="s">
        <v>14</v>
      </c>
      <c r="EY5" s="7" t="s">
        <v>15</v>
      </c>
      <c r="EZ5" s="7" t="s">
        <v>16</v>
      </c>
      <c r="FA5" s="7" t="s">
        <v>12</v>
      </c>
      <c r="FB5" s="7" t="s">
        <v>13</v>
      </c>
      <c r="FC5" s="7" t="s">
        <v>14</v>
      </c>
      <c r="FD5" s="7" t="s">
        <v>15</v>
      </c>
      <c r="FE5" s="7" t="s">
        <v>16</v>
      </c>
      <c r="FF5" s="7" t="s">
        <v>12</v>
      </c>
      <c r="FG5" s="7" t="s">
        <v>13</v>
      </c>
      <c r="FH5" s="7" t="s">
        <v>14</v>
      </c>
      <c r="FI5" s="7" t="s">
        <v>15</v>
      </c>
      <c r="FJ5" s="7" t="s">
        <v>16</v>
      </c>
      <c r="FK5" s="7" t="s">
        <v>12</v>
      </c>
      <c r="FL5" s="7" t="s">
        <v>13</v>
      </c>
      <c r="FM5" s="7" t="s">
        <v>14</v>
      </c>
      <c r="FN5" s="7" t="s">
        <v>15</v>
      </c>
      <c r="FO5" s="7" t="s">
        <v>16</v>
      </c>
      <c r="FP5" s="7" t="s">
        <v>12</v>
      </c>
      <c r="FQ5" s="7" t="s">
        <v>13</v>
      </c>
      <c r="FR5" s="7" t="s">
        <v>14</v>
      </c>
      <c r="FS5" s="7" t="s">
        <v>15</v>
      </c>
      <c r="FT5" s="7" t="s">
        <v>16</v>
      </c>
      <c r="FU5" s="7" t="s">
        <v>12</v>
      </c>
      <c r="FV5" s="7" t="s">
        <v>13</v>
      </c>
      <c r="FW5" s="7" t="s">
        <v>14</v>
      </c>
      <c r="FX5" s="7" t="s">
        <v>15</v>
      </c>
      <c r="FY5" s="7" t="s">
        <v>16</v>
      </c>
      <c r="FZ5" s="7" t="s">
        <v>12</v>
      </c>
      <c r="GA5" s="7" t="s">
        <v>13</v>
      </c>
      <c r="GB5" s="7" t="s">
        <v>14</v>
      </c>
      <c r="GC5" s="7" t="s">
        <v>15</v>
      </c>
      <c r="GD5" s="7" t="s">
        <v>16</v>
      </c>
      <c r="GE5" s="7" t="s">
        <v>12</v>
      </c>
      <c r="GF5" s="7" t="s">
        <v>13</v>
      </c>
      <c r="GG5" s="7" t="s">
        <v>14</v>
      </c>
      <c r="GH5" s="7" t="s">
        <v>15</v>
      </c>
      <c r="GI5" s="7" t="s">
        <v>16</v>
      </c>
      <c r="GJ5" s="7" t="s">
        <v>12</v>
      </c>
      <c r="GK5" s="7" t="s">
        <v>13</v>
      </c>
      <c r="GL5" s="7" t="s">
        <v>14</v>
      </c>
      <c r="GM5" s="7" t="s">
        <v>15</v>
      </c>
      <c r="GN5" s="7" t="s">
        <v>16</v>
      </c>
      <c r="GO5" s="7" t="s">
        <v>12</v>
      </c>
      <c r="GP5" s="7" t="s">
        <v>13</v>
      </c>
      <c r="GQ5" s="7" t="s">
        <v>14</v>
      </c>
      <c r="GR5" s="7" t="s">
        <v>15</v>
      </c>
      <c r="GS5" s="7" t="s">
        <v>16</v>
      </c>
      <c r="GT5" s="7" t="s">
        <v>12</v>
      </c>
      <c r="GU5" s="7" t="s">
        <v>13</v>
      </c>
      <c r="GV5" s="7" t="s">
        <v>14</v>
      </c>
      <c r="GW5" s="7" t="s">
        <v>15</v>
      </c>
      <c r="GX5" s="7" t="s">
        <v>16</v>
      </c>
      <c r="GY5" s="7" t="s">
        <v>12</v>
      </c>
      <c r="GZ5" s="7" t="s">
        <v>13</v>
      </c>
      <c r="HA5" s="7" t="s">
        <v>14</v>
      </c>
      <c r="HB5" s="7" t="s">
        <v>15</v>
      </c>
      <c r="HC5" s="7" t="s">
        <v>16</v>
      </c>
      <c r="HD5" s="7" t="s">
        <v>12</v>
      </c>
      <c r="HE5" s="7" t="s">
        <v>13</v>
      </c>
      <c r="HF5" s="7" t="s">
        <v>14</v>
      </c>
      <c r="HG5" s="7" t="s">
        <v>15</v>
      </c>
      <c r="HH5" s="7" t="s">
        <v>16</v>
      </c>
      <c r="HI5" s="7" t="s">
        <v>12</v>
      </c>
      <c r="HJ5" s="7" t="s">
        <v>13</v>
      </c>
      <c r="HK5" s="7" t="s">
        <v>14</v>
      </c>
      <c r="HL5" s="7" t="s">
        <v>15</v>
      </c>
      <c r="HM5" s="7" t="s">
        <v>16</v>
      </c>
      <c r="HN5" s="7" t="s">
        <v>12</v>
      </c>
      <c r="HO5" s="7" t="s">
        <v>13</v>
      </c>
      <c r="HP5" s="7" t="s">
        <v>14</v>
      </c>
      <c r="HQ5" s="7" t="s">
        <v>15</v>
      </c>
      <c r="HR5" s="7" t="s">
        <v>16</v>
      </c>
      <c r="HS5" s="7" t="s">
        <v>12</v>
      </c>
      <c r="HT5" s="7" t="s">
        <v>13</v>
      </c>
      <c r="HU5" s="7" t="s">
        <v>14</v>
      </c>
      <c r="HV5" s="7" t="s">
        <v>15</v>
      </c>
      <c r="HW5" s="7" t="s">
        <v>16</v>
      </c>
      <c r="HX5" s="7" t="s">
        <v>12</v>
      </c>
      <c r="HY5" s="7" t="s">
        <v>13</v>
      </c>
      <c r="HZ5" s="7" t="s">
        <v>14</v>
      </c>
      <c r="IA5" s="7" t="s">
        <v>15</v>
      </c>
      <c r="IB5" s="7" t="s">
        <v>16</v>
      </c>
      <c r="IC5" s="7" t="s">
        <v>12</v>
      </c>
      <c r="ID5" s="7" t="s">
        <v>13</v>
      </c>
      <c r="IE5" s="7" t="s">
        <v>14</v>
      </c>
      <c r="IF5" s="7" t="s">
        <v>15</v>
      </c>
      <c r="IG5" s="7" t="s">
        <v>16</v>
      </c>
      <c r="IH5" s="7" t="s">
        <v>12</v>
      </c>
      <c r="II5" s="7" t="s">
        <v>13</v>
      </c>
      <c r="IJ5" s="7" t="s">
        <v>14</v>
      </c>
      <c r="IK5" s="7" t="s">
        <v>15</v>
      </c>
      <c r="IL5" s="7" t="s">
        <v>16</v>
      </c>
      <c r="IM5" s="7" t="s">
        <v>12</v>
      </c>
      <c r="IN5" s="7" t="s">
        <v>13</v>
      </c>
      <c r="IO5" s="7" t="s">
        <v>14</v>
      </c>
      <c r="IP5" s="7" t="s">
        <v>15</v>
      </c>
      <c r="IQ5" s="7" t="s">
        <v>16</v>
      </c>
      <c r="IR5" s="7" t="s">
        <v>12</v>
      </c>
      <c r="IS5" s="7" t="s">
        <v>13</v>
      </c>
      <c r="IT5" s="7" t="s">
        <v>14</v>
      </c>
      <c r="IU5" s="7" t="s">
        <v>15</v>
      </c>
      <c r="IV5" s="7" t="s">
        <v>16</v>
      </c>
      <c r="IW5" s="7" t="s">
        <v>12</v>
      </c>
      <c r="IX5" s="7" t="s">
        <v>13</v>
      </c>
      <c r="IY5" s="7" t="s">
        <v>14</v>
      </c>
      <c r="IZ5" s="7" t="s">
        <v>15</v>
      </c>
      <c r="JA5" s="7" t="s">
        <v>16</v>
      </c>
      <c r="JB5" s="7" t="s">
        <v>12</v>
      </c>
      <c r="JC5" s="7" t="s">
        <v>13</v>
      </c>
      <c r="JD5" s="7" t="s">
        <v>14</v>
      </c>
      <c r="JE5" s="7" t="s">
        <v>15</v>
      </c>
      <c r="JF5" s="7" t="s">
        <v>16</v>
      </c>
      <c r="JG5" s="7" t="s">
        <v>12</v>
      </c>
      <c r="JH5" s="7" t="s">
        <v>13</v>
      </c>
      <c r="JI5" s="7" t="s">
        <v>14</v>
      </c>
      <c r="JJ5" s="7" t="s">
        <v>15</v>
      </c>
      <c r="JK5" s="7" t="s">
        <v>16</v>
      </c>
      <c r="JL5" s="7" t="s">
        <v>12</v>
      </c>
      <c r="JM5" s="7" t="s">
        <v>13</v>
      </c>
      <c r="JN5" s="7" t="s">
        <v>14</v>
      </c>
      <c r="JO5" s="7" t="s">
        <v>15</v>
      </c>
      <c r="JP5" s="7" t="s">
        <v>16</v>
      </c>
      <c r="JQ5" s="7" t="s">
        <v>12</v>
      </c>
      <c r="JR5" s="7" t="s">
        <v>13</v>
      </c>
      <c r="JS5" s="7" t="s">
        <v>14</v>
      </c>
      <c r="JT5" s="7" t="s">
        <v>15</v>
      </c>
      <c r="JU5" s="7" t="s">
        <v>16</v>
      </c>
      <c r="JV5" s="7" t="s">
        <v>12</v>
      </c>
      <c r="JW5" s="7" t="s">
        <v>13</v>
      </c>
      <c r="JX5" s="7" t="s">
        <v>14</v>
      </c>
      <c r="JY5" s="7" t="s">
        <v>15</v>
      </c>
      <c r="JZ5" s="7" t="s">
        <v>16</v>
      </c>
      <c r="KA5" s="7" t="s">
        <v>12</v>
      </c>
      <c r="KB5" s="7" t="s">
        <v>13</v>
      </c>
      <c r="KC5" s="7" t="s">
        <v>14</v>
      </c>
      <c r="KD5" s="7" t="s">
        <v>15</v>
      </c>
      <c r="KE5" s="7" t="s">
        <v>16</v>
      </c>
      <c r="KF5" s="7" t="s">
        <v>12</v>
      </c>
      <c r="KG5" s="7" t="s">
        <v>13</v>
      </c>
    </row>
    <row r="6" spans="1:293" ht="19" x14ac:dyDescent="0.25">
      <c r="C6" s="24"/>
      <c r="D6" s="6"/>
    </row>
    <row r="8" spans="1:293" ht="18.75" customHeight="1" thickBot="1" x14ac:dyDescent="0.3">
      <c r="C8" s="83"/>
      <c r="D8" s="83"/>
      <c r="E8" s="83"/>
      <c r="F8" s="83"/>
      <c r="G8" s="83"/>
    </row>
    <row r="9" spans="1:293" ht="15.75" customHeight="1" thickBot="1" x14ac:dyDescent="0.25">
      <c r="A9" s="8" t="s">
        <v>0</v>
      </c>
      <c r="C9" s="27" t="s">
        <v>1</v>
      </c>
      <c r="D9" s="27" t="s">
        <v>2</v>
      </c>
      <c r="E9" s="29"/>
      <c r="F9" s="29" t="s">
        <v>3</v>
      </c>
      <c r="G9" s="27" t="s">
        <v>4</v>
      </c>
      <c r="I9" s="26"/>
    </row>
    <row r="10" spans="1:293" ht="16" thickBot="1" x14ac:dyDescent="0.25">
      <c r="A10" s="52">
        <f>A12+A15</f>
        <v>2</v>
      </c>
      <c r="C10" s="28">
        <v>210000</v>
      </c>
      <c r="D10" s="28">
        <v>70000</v>
      </c>
      <c r="E10" s="30"/>
      <c r="F10" s="31">
        <v>10</v>
      </c>
      <c r="G10" s="32">
        <f>C10/F10</f>
        <v>21000</v>
      </c>
      <c r="I10" s="26"/>
      <c r="M10" s="34" t="s">
        <v>23</v>
      </c>
      <c r="N10" s="34" t="s">
        <v>23</v>
      </c>
      <c r="O10" s="33" t="s">
        <v>19</v>
      </c>
      <c r="P10" s="33" t="s">
        <v>19</v>
      </c>
      <c r="Q10" s="33" t="s">
        <v>19</v>
      </c>
      <c r="R10" s="33" t="s">
        <v>19</v>
      </c>
      <c r="S10" s="33" t="s">
        <v>19</v>
      </c>
      <c r="T10" s="33" t="s">
        <v>19</v>
      </c>
      <c r="U10" s="33" t="s">
        <v>19</v>
      </c>
      <c r="V10" s="33" t="s">
        <v>19</v>
      </c>
      <c r="W10" s="33" t="s">
        <v>19</v>
      </c>
      <c r="X10" s="33" t="s">
        <v>19</v>
      </c>
      <c r="Y10" s="33" t="s">
        <v>19</v>
      </c>
      <c r="Z10" s="33" t="s">
        <v>19</v>
      </c>
      <c r="AA10" s="33" t="s">
        <v>19</v>
      </c>
      <c r="AB10" s="33" t="s">
        <v>19</v>
      </c>
      <c r="AC10" s="33" t="s">
        <v>19</v>
      </c>
      <c r="AD10" s="33" t="s">
        <v>19</v>
      </c>
      <c r="AE10" s="33" t="s">
        <v>19</v>
      </c>
      <c r="AF10" s="33" t="s">
        <v>19</v>
      </c>
      <c r="AG10" s="33" t="s">
        <v>19</v>
      </c>
      <c r="AH10" s="33" t="s">
        <v>19</v>
      </c>
      <c r="AI10" s="33" t="s">
        <v>19</v>
      </c>
      <c r="AJ10" s="33" t="s">
        <v>19</v>
      </c>
      <c r="AK10" s="33" t="s">
        <v>19</v>
      </c>
      <c r="AL10" s="33" t="s">
        <v>19</v>
      </c>
      <c r="AM10" s="33" t="s">
        <v>19</v>
      </c>
      <c r="AN10" s="33" t="s">
        <v>19</v>
      </c>
      <c r="CD10" s="26"/>
      <c r="CE10" s="26"/>
      <c r="CF10" s="26"/>
      <c r="CG10" s="26"/>
      <c r="CH10" s="26"/>
      <c r="CI10" s="26"/>
      <c r="CJ10" s="26"/>
      <c r="CK10" s="26"/>
      <c r="CL10" s="26"/>
    </row>
    <row r="11" spans="1:293" x14ac:dyDescent="0.2">
      <c r="C11" s="9"/>
      <c r="D11" s="9" t="s">
        <v>5</v>
      </c>
      <c r="E11" s="9" t="s">
        <v>6</v>
      </c>
      <c r="F11" s="10" t="s">
        <v>17</v>
      </c>
      <c r="G11" s="11" t="s">
        <v>7</v>
      </c>
      <c r="I11" s="26"/>
      <c r="O11" s="33" t="s">
        <v>19</v>
      </c>
      <c r="P11" s="33" t="s">
        <v>19</v>
      </c>
      <c r="Q11" s="35" t="s">
        <v>20</v>
      </c>
      <c r="R11" s="35" t="s">
        <v>20</v>
      </c>
      <c r="S11" s="35" t="s">
        <v>20</v>
      </c>
      <c r="T11" s="35" t="s">
        <v>20</v>
      </c>
      <c r="U11" s="35" t="s">
        <v>20</v>
      </c>
      <c r="V11" s="35" t="s">
        <v>20</v>
      </c>
      <c r="W11" s="35" t="s">
        <v>20</v>
      </c>
      <c r="X11" s="35" t="s">
        <v>20</v>
      </c>
      <c r="Y11" s="35" t="s">
        <v>20</v>
      </c>
      <c r="Z11" s="35" t="s">
        <v>20</v>
      </c>
      <c r="AA11" s="35" t="s">
        <v>20</v>
      </c>
      <c r="AB11" s="35" t="s">
        <v>20</v>
      </c>
      <c r="AC11" s="35" t="s">
        <v>20</v>
      </c>
      <c r="AD11" s="35" t="s">
        <v>20</v>
      </c>
      <c r="AE11" s="35" t="s">
        <v>20</v>
      </c>
      <c r="AF11" s="35" t="s">
        <v>20</v>
      </c>
      <c r="AG11" s="35" t="s">
        <v>20</v>
      </c>
      <c r="AH11" s="35" t="s">
        <v>20</v>
      </c>
      <c r="AI11" s="35" t="s">
        <v>20</v>
      </c>
      <c r="AJ11" s="35" t="s">
        <v>20</v>
      </c>
      <c r="AK11" s="35" t="s">
        <v>20</v>
      </c>
      <c r="AL11" s="35" t="s">
        <v>20</v>
      </c>
      <c r="AM11" s="35" t="s">
        <v>20</v>
      </c>
      <c r="AN11" s="35" t="s">
        <v>20</v>
      </c>
      <c r="AO11" s="35" t="s">
        <v>20</v>
      </c>
    </row>
    <row r="12" spans="1:293" x14ac:dyDescent="0.2">
      <c r="A12" s="38">
        <v>1</v>
      </c>
      <c r="C12" s="12" t="s">
        <v>9</v>
      </c>
      <c r="D12" s="45">
        <v>300</v>
      </c>
      <c r="E12" s="46">
        <f>(D12*A12)*8</f>
        <v>2400</v>
      </c>
      <c r="F12" s="13">
        <f>C10/E12</f>
        <v>87.5</v>
      </c>
      <c r="G12" s="25">
        <f>F12/22</f>
        <v>3.9772727272727271</v>
      </c>
      <c r="I12" s="26"/>
      <c r="O12" s="33" t="s">
        <v>19</v>
      </c>
      <c r="P12" s="33" t="s">
        <v>19</v>
      </c>
      <c r="Q12" s="36" t="s">
        <v>21</v>
      </c>
      <c r="R12" s="36" t="s">
        <v>21</v>
      </c>
      <c r="S12" s="36" t="s">
        <v>21</v>
      </c>
      <c r="T12" s="36" t="s">
        <v>21</v>
      </c>
      <c r="U12" s="36" t="s">
        <v>21</v>
      </c>
      <c r="V12" s="36" t="s">
        <v>21</v>
      </c>
      <c r="W12" s="36" t="s">
        <v>21</v>
      </c>
      <c r="X12" s="36" t="s">
        <v>21</v>
      </c>
      <c r="Y12" s="36" t="s">
        <v>21</v>
      </c>
      <c r="Z12" s="36" t="s">
        <v>21</v>
      </c>
      <c r="AA12" s="36" t="s">
        <v>21</v>
      </c>
      <c r="AB12" s="36" t="s">
        <v>21</v>
      </c>
      <c r="AC12" s="36" t="s">
        <v>21</v>
      </c>
      <c r="AD12" s="36" t="s">
        <v>21</v>
      </c>
      <c r="AE12" s="36" t="s">
        <v>21</v>
      </c>
      <c r="AF12" s="36" t="s">
        <v>21</v>
      </c>
      <c r="AG12" s="36" t="s">
        <v>21</v>
      </c>
      <c r="AH12" s="36" t="s">
        <v>21</v>
      </c>
      <c r="AI12" s="36" t="s">
        <v>21</v>
      </c>
      <c r="AJ12" s="36" t="s">
        <v>21</v>
      </c>
      <c r="AK12" s="36" t="s">
        <v>21</v>
      </c>
      <c r="AL12" s="36" t="s">
        <v>21</v>
      </c>
      <c r="AM12" s="36" t="s">
        <v>21</v>
      </c>
      <c r="AN12" s="36" t="s">
        <v>21</v>
      </c>
      <c r="AO12" s="36" t="s">
        <v>21</v>
      </c>
    </row>
    <row r="13" spans="1:293" x14ac:dyDescent="0.2">
      <c r="A13" s="38">
        <v>1</v>
      </c>
      <c r="C13" s="14" t="s">
        <v>24</v>
      </c>
      <c r="D13" s="45">
        <v>300</v>
      </c>
      <c r="E13" s="46">
        <f>(D13*A13)*8</f>
        <v>2400</v>
      </c>
      <c r="F13" s="13">
        <f>C10/E13</f>
        <v>87.5</v>
      </c>
      <c r="G13" s="25">
        <f>F13/22</f>
        <v>3.9772727272727271</v>
      </c>
      <c r="H13" s="51"/>
      <c r="I13" s="26"/>
      <c r="R13" s="53" t="s">
        <v>23</v>
      </c>
      <c r="S13" s="53" t="s">
        <v>23</v>
      </c>
      <c r="T13" s="53" t="s">
        <v>23</v>
      </c>
      <c r="U13" s="53" t="s">
        <v>23</v>
      </c>
      <c r="V13" s="53" t="s">
        <v>23</v>
      </c>
      <c r="W13" s="53" t="s">
        <v>23</v>
      </c>
      <c r="X13" s="53" t="s">
        <v>23</v>
      </c>
      <c r="Y13" s="53" t="s">
        <v>23</v>
      </c>
      <c r="Z13" s="53" t="s">
        <v>23</v>
      </c>
      <c r="AA13" s="53" t="s">
        <v>23</v>
      </c>
      <c r="AB13" s="53" t="s">
        <v>23</v>
      </c>
      <c r="AC13" s="53" t="s">
        <v>23</v>
      </c>
      <c r="AD13" s="53" t="s">
        <v>23</v>
      </c>
      <c r="AE13" s="53" t="s">
        <v>23</v>
      </c>
      <c r="AF13" s="53" t="s">
        <v>23</v>
      </c>
      <c r="AG13" s="53" t="s">
        <v>23</v>
      </c>
      <c r="AH13" s="53" t="s">
        <v>23</v>
      </c>
      <c r="AI13" s="53" t="s">
        <v>23</v>
      </c>
      <c r="AJ13" s="53" t="s">
        <v>23</v>
      </c>
      <c r="AK13" s="53" t="s">
        <v>23</v>
      </c>
      <c r="AL13" s="53" t="s">
        <v>23</v>
      </c>
      <c r="AM13" s="53" t="s">
        <v>23</v>
      </c>
      <c r="AN13" s="53" t="s">
        <v>23</v>
      </c>
      <c r="AO13" s="53" t="s">
        <v>23</v>
      </c>
      <c r="AP13" s="34" t="s">
        <v>37</v>
      </c>
      <c r="AQ13" s="34" t="s">
        <v>25</v>
      </c>
    </row>
    <row r="14" spans="1:293" x14ac:dyDescent="0.2">
      <c r="A14" s="38">
        <v>1</v>
      </c>
      <c r="C14" s="15" t="s">
        <v>10</v>
      </c>
      <c r="D14" s="45">
        <v>300</v>
      </c>
      <c r="E14" s="46">
        <f>(D14*A14)*8</f>
        <v>2400</v>
      </c>
      <c r="F14" s="13">
        <f>C10/E14</f>
        <v>87.5</v>
      </c>
      <c r="G14" s="25">
        <f t="shared" ref="G14" si="0">F14/22</f>
        <v>3.9772727272727271</v>
      </c>
    </row>
    <row r="15" spans="1:293" x14ac:dyDescent="0.2">
      <c r="A15" s="44">
        <v>1</v>
      </c>
      <c r="C15" s="48" t="s">
        <v>35</v>
      </c>
      <c r="D15" s="45">
        <v>125</v>
      </c>
      <c r="E15" s="46">
        <f>(D15*A15)*8</f>
        <v>1000</v>
      </c>
      <c r="F15" s="47">
        <f>G10/E15</f>
        <v>21</v>
      </c>
      <c r="G15" s="49">
        <f>F15/22</f>
        <v>0.95454545454545459</v>
      </c>
      <c r="J15" s="16"/>
      <c r="K15" s="16"/>
    </row>
    <row r="16" spans="1:293" x14ac:dyDescent="0.2">
      <c r="E16" s="17" t="s">
        <v>8</v>
      </c>
      <c r="F16" s="18">
        <f>F12+F15</f>
        <v>108.5</v>
      </c>
      <c r="G16" s="19">
        <f>F16/22</f>
        <v>4.9318181818181817</v>
      </c>
      <c r="H16" s="26"/>
      <c r="I16" s="26"/>
      <c r="J16" s="16"/>
      <c r="K16" s="16"/>
    </row>
    <row r="17" spans="3:43" x14ac:dyDescent="0.2">
      <c r="E17" s="20" t="s">
        <v>11</v>
      </c>
      <c r="F17" s="13">
        <f>F16+2</f>
        <v>110.5</v>
      </c>
      <c r="G17" s="21">
        <f>F17/22</f>
        <v>5.0227272727272725</v>
      </c>
      <c r="I17" s="26" t="s">
        <v>38</v>
      </c>
      <c r="M17" s="37" t="s">
        <v>22</v>
      </c>
      <c r="N17" s="37" t="s">
        <v>22</v>
      </c>
      <c r="O17" s="37" t="s">
        <v>22</v>
      </c>
      <c r="P17" s="37" t="s">
        <v>22</v>
      </c>
      <c r="Q17" s="37" t="s">
        <v>22</v>
      </c>
      <c r="R17" s="37" t="s">
        <v>22</v>
      </c>
      <c r="S17" s="37" t="s">
        <v>22</v>
      </c>
      <c r="T17" s="37" t="s">
        <v>22</v>
      </c>
      <c r="U17" s="37" t="s">
        <v>22</v>
      </c>
      <c r="V17" s="37" t="s">
        <v>22</v>
      </c>
      <c r="W17" s="37" t="s">
        <v>22</v>
      </c>
      <c r="X17" s="37" t="s">
        <v>22</v>
      </c>
      <c r="Y17" s="37" t="s">
        <v>22</v>
      </c>
      <c r="Z17" s="37" t="s">
        <v>22</v>
      </c>
      <c r="AA17" s="37" t="s">
        <v>22</v>
      </c>
      <c r="AB17" s="37" t="s">
        <v>22</v>
      </c>
      <c r="AC17" s="37" t="s">
        <v>22</v>
      </c>
      <c r="AD17" s="37" t="s">
        <v>22</v>
      </c>
      <c r="AE17" s="37" t="s">
        <v>22</v>
      </c>
      <c r="AF17" s="37" t="s">
        <v>22</v>
      </c>
      <c r="AG17" s="37" t="s">
        <v>22</v>
      </c>
      <c r="AH17" s="37" t="s">
        <v>22</v>
      </c>
      <c r="AI17" s="37" t="s">
        <v>22</v>
      </c>
      <c r="AJ17" s="37" t="s">
        <v>22</v>
      </c>
      <c r="AK17" s="37" t="s">
        <v>22</v>
      </c>
      <c r="AL17" s="37" t="s">
        <v>22</v>
      </c>
      <c r="AM17" s="37" t="s">
        <v>22</v>
      </c>
      <c r="AN17" s="37" t="s">
        <v>22</v>
      </c>
      <c r="AO17" s="37" t="s">
        <v>22</v>
      </c>
      <c r="AP17" s="37" t="s">
        <v>22</v>
      </c>
      <c r="AQ17" s="37" t="s">
        <v>22</v>
      </c>
    </row>
    <row r="18" spans="3:43" x14ac:dyDescent="0.2">
      <c r="E18" s="20"/>
      <c r="F18" s="22"/>
      <c r="G18" s="23"/>
      <c r="I18" s="26"/>
    </row>
    <row r="19" spans="3:43" ht="15" customHeight="1" x14ac:dyDescent="0.2">
      <c r="F19" s="54">
        <f>F12+F15</f>
        <v>108.5</v>
      </c>
      <c r="G19" s="54">
        <f>F19/22</f>
        <v>4.9318181818181817</v>
      </c>
    </row>
    <row r="20" spans="3:43" ht="15" customHeight="1" x14ac:dyDescent="0.2"/>
    <row r="22" spans="3:43" x14ac:dyDescent="0.2">
      <c r="C22" s="20" t="s">
        <v>26</v>
      </c>
      <c r="F22" s="39" t="s">
        <v>31</v>
      </c>
      <c r="G22" s="39" t="s">
        <v>32</v>
      </c>
    </row>
    <row r="23" spans="3:43" x14ac:dyDescent="0.2">
      <c r="C23" s="26" t="s">
        <v>27</v>
      </c>
      <c r="F23" s="40" t="s">
        <v>9</v>
      </c>
      <c r="G23" s="43">
        <v>2400</v>
      </c>
    </row>
    <row r="24" spans="3:43" x14ac:dyDescent="0.2">
      <c r="C24" s="26" t="s">
        <v>28</v>
      </c>
      <c r="F24" s="41" t="s">
        <v>24</v>
      </c>
      <c r="G24" s="43">
        <v>2400</v>
      </c>
    </row>
    <row r="25" spans="3:43" x14ac:dyDescent="0.2">
      <c r="C25" s="26" t="s">
        <v>29</v>
      </c>
      <c r="F25" s="42" t="s">
        <v>10</v>
      </c>
      <c r="G25" s="43">
        <v>2400</v>
      </c>
    </row>
    <row r="26" spans="3:43" x14ac:dyDescent="0.2">
      <c r="C26" s="26" t="s">
        <v>30</v>
      </c>
    </row>
    <row r="27" spans="3:43" x14ac:dyDescent="0.2">
      <c r="F27" s="39" t="s">
        <v>33</v>
      </c>
      <c r="G27" s="39" t="s">
        <v>34</v>
      </c>
    </row>
    <row r="28" spans="3:43" x14ac:dyDescent="0.2">
      <c r="F28" s="43">
        <v>5</v>
      </c>
      <c r="G28" s="43">
        <v>31</v>
      </c>
    </row>
    <row r="29" spans="3:43" x14ac:dyDescent="0.2">
      <c r="C29" s="26" t="s">
        <v>36</v>
      </c>
      <c r="F29" s="43"/>
      <c r="G29" s="50"/>
    </row>
    <row r="30" spans="3:43" ht="15.75" customHeight="1" x14ac:dyDescent="0.2">
      <c r="C30" s="26" t="s">
        <v>41</v>
      </c>
    </row>
    <row r="31" spans="3:43" x14ac:dyDescent="0.2">
      <c r="C31" s="26" t="s">
        <v>39</v>
      </c>
    </row>
    <row r="32" spans="3:43" x14ac:dyDescent="0.2">
      <c r="C32" s="26" t="s">
        <v>40</v>
      </c>
    </row>
  </sheetData>
  <mergeCells count="16">
    <mergeCell ref="IQ3:JL3"/>
    <mergeCell ref="JM3:KG3"/>
    <mergeCell ref="C4:G4"/>
    <mergeCell ref="C8:G8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Syngenta</vt:lpstr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Jurado</dc:creator>
  <cp:lastModifiedBy>Jose Ortega</cp:lastModifiedBy>
  <dcterms:created xsi:type="dcterms:W3CDTF">2014-09-19T05:18:11Z</dcterms:created>
  <dcterms:modified xsi:type="dcterms:W3CDTF">2018-07-22T23:16:49Z</dcterms:modified>
</cp:coreProperties>
</file>