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ranja Villanueva/"/>
    </mc:Choice>
  </mc:AlternateContent>
  <xr:revisionPtr revIDLastSave="0" documentId="13_ncr:1_{F6287C5B-12D5-324A-8652-A9176DBC1197}" xr6:coauthVersionLast="36" xr6:coauthVersionMax="36" xr10:uidLastSave="{00000000-0000-0000-0000-000000000000}"/>
  <bookViews>
    <workbookView xWindow="0" yWindow="460" windowWidth="28760" windowHeight="16660" xr2:uid="{00000000-000D-0000-FFFF-FFFF00000000}"/>
  </bookViews>
  <sheets>
    <sheet name="Granja Villanueva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8" l="1"/>
  <c r="H6" i="8"/>
  <c r="C7" i="8"/>
  <c r="N5" i="8" l="1"/>
  <c r="C10" i="8"/>
  <c r="C13" i="8" s="1"/>
  <c r="H14" i="8"/>
  <c r="K4" i="8"/>
  <c r="K6" i="8" s="1"/>
  <c r="K8" i="8" l="1"/>
  <c r="L19" i="8"/>
  <c r="N6" i="8" s="1"/>
  <c r="G6" i="8"/>
  <c r="K7" i="8"/>
  <c r="K9" i="8"/>
  <c r="K5" i="8"/>
  <c r="K10" i="8" s="1"/>
  <c r="K11" i="8" s="1"/>
  <c r="E12" i="5" l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F12" i="5"/>
  <c r="G12" i="5" s="1"/>
  <c r="E15" i="5"/>
  <c r="E14" i="5"/>
  <c r="F14" i="5"/>
  <c r="G14" i="5" s="1"/>
  <c r="E13" i="5"/>
  <c r="F13" i="5" s="1"/>
  <c r="G13" i="5" s="1"/>
  <c r="G10" i="5"/>
  <c r="F15" i="5" l="1"/>
  <c r="F16" i="6"/>
  <c r="F19" i="6"/>
  <c r="G19" i="6" s="1"/>
  <c r="G12" i="6"/>
  <c r="F16" i="5"/>
  <c r="G15" i="5"/>
  <c r="F17" i="5" l="1"/>
  <c r="G16" i="5"/>
  <c r="F17" i="6"/>
  <c r="G17" i="6" s="1"/>
  <c r="G16" i="6"/>
  <c r="G17" i="5" l="1"/>
  <c r="H8" i="8"/>
  <c r="H9" i="8" s="1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<sst xmlns="http://schemas.openxmlformats.org/spreadsheetml/2006/main" count="885" uniqueCount="72">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</sst>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tabSelected="1" zoomScale="110" zoomScaleNormal="110" workbookViewId="0">
      <selection activeCell="D15" sqref="D1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45000</v>
      </c>
      <c r="D10" s="30">
        <v>45000</v>
      </c>
      <c r="E10" s="32"/>
      <c r="F10" s="33">
        <v>34</v>
      </c>
      <c r="G10" s="34">
        <f>C10/F10</f>
        <v>1323.5294117647059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28.125</v>
      </c>
      <c r="G12" s="27">
        <f>F12/22</f>
        <v>1.2784090909090908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28.125</v>
      </c>
      <c r="G13" s="27">
        <f>F13/22</f>
        <v>1.2784090909090908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28.125</v>
      </c>
      <c r="G14" s="27">
        <f t="shared" ref="G14" si="0">F14/22</f>
        <v>1.2784090909090908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1.3235294117647058</v>
      </c>
      <c r="G15" s="51">
        <f>F15/22</f>
        <v>6.0160427807486629E-2</v>
      </c>
      <c r="J15" s="18"/>
      <c r="K15" s="18"/>
    </row>
    <row r="16" spans="1:293" x14ac:dyDescent="0.2">
      <c r="E16" s="19" t="s">
        <v>8</v>
      </c>
      <c r="F16" s="20">
        <f>F12+F15</f>
        <v>29.448529411764707</v>
      </c>
      <c r="G16" s="21">
        <f>F16/22</f>
        <v>1.3385695187165776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31.448529411764707</v>
      </c>
      <c r="G17" s="23">
        <f>F17/22</f>
        <v>1.4294786096256684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57</v>
      </c>
      <c r="E23" s="78">
        <v>12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E25" s="78"/>
      <c r="F25" s="79"/>
      <c r="G25" s="80"/>
      <c r="H25" s="78"/>
      <c r="I25" s="78"/>
    </row>
    <row r="26" spans="3:43" x14ac:dyDescent="0.2">
      <c r="C26" s="28"/>
      <c r="E26" s="78"/>
      <c r="F26" s="78"/>
      <c r="G26" s="78"/>
      <c r="H26" s="78"/>
      <c r="I26" s="78"/>
    </row>
    <row r="27" spans="3:43" x14ac:dyDescent="0.2">
      <c r="E27" s="78"/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workbookViewId="0">
      <selection activeCell="L19" sqref="L19"/>
    </sheetView>
  </sheetViews>
  <sheetFormatPr baseColWidth="10" defaultRowHeight="15" x14ac:dyDescent="0.2"/>
  <sheetData>
    <row r="3" spans="2:14" x14ac:dyDescent="0.2">
      <c r="B3" s="104" t="s">
        <v>42</v>
      </c>
      <c r="C3" s="104"/>
      <c r="F3" s="104" t="s">
        <v>43</v>
      </c>
      <c r="G3" s="104"/>
      <c r="H3" s="104"/>
      <c r="J3" s="104" t="s">
        <v>44</v>
      </c>
      <c r="K3" s="104"/>
    </row>
    <row r="4" spans="2:14" x14ac:dyDescent="0.2">
      <c r="B4" s="104" t="s">
        <v>45</v>
      </c>
      <c r="C4" s="104"/>
      <c r="F4" s="104" t="s">
        <v>46</v>
      </c>
      <c r="G4" s="104"/>
      <c r="H4" s="104"/>
      <c r="J4" s="82" t="s">
        <v>47</v>
      </c>
      <c r="K4" s="83">
        <f>375+11</f>
        <v>386</v>
      </c>
      <c r="M4" t="s">
        <v>48</v>
      </c>
      <c r="N4">
        <f>(2400/36)*2</f>
        <v>133.33333333333334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(50*2)</f>
        <v>100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45000</v>
      </c>
      <c r="H6" s="89">
        <f>'Granja Villanueva'!F17</f>
        <v>31.448529411764707</v>
      </c>
      <c r="J6" s="86" t="s">
        <v>56</v>
      </c>
      <c r="K6" s="87">
        <f>+K4/12</f>
        <v>32.166666666666664</v>
      </c>
      <c r="M6" t="s">
        <v>57</v>
      </c>
      <c r="N6">
        <f>L19</f>
        <v>468</v>
      </c>
    </row>
    <row r="7" spans="2:14" x14ac:dyDescent="0.2">
      <c r="B7" s="84" t="s">
        <v>58</v>
      </c>
      <c r="C7" s="90">
        <f>'Granja Villanueva'!C10</f>
        <v>45000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31.448529411764707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0.08</v>
      </c>
      <c r="F9" s="84" t="s">
        <v>63</v>
      </c>
      <c r="G9" s="84"/>
      <c r="H9" s="87">
        <f>((+H8*K11)*1)+N4+N5+N6</f>
        <v>1481.0886607620323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3600</v>
      </c>
      <c r="F10" s="84" t="s">
        <v>66</v>
      </c>
      <c r="G10" s="84"/>
      <c r="H10" s="94">
        <f>+H9/C7</f>
        <v>3.2913081350267381E-2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3600</v>
      </c>
      <c r="H13" s="96"/>
      <c r="I13" s="96"/>
    </row>
    <row r="14" spans="2:14" x14ac:dyDescent="0.2">
      <c r="B14" s="84" t="s">
        <v>42</v>
      </c>
      <c r="C14" s="97">
        <f>+H9</f>
        <v>1481.0886607620323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-2118.9113392379677</v>
      </c>
      <c r="H15" s="96"/>
      <c r="I15" s="96"/>
    </row>
    <row r="18" spans="2:12" x14ac:dyDescent="0.2">
      <c r="B18" s="105" t="s">
        <v>71</v>
      </c>
      <c r="C18" s="105"/>
      <c r="D18" s="105"/>
      <c r="E18" s="105"/>
      <c r="F18" s="105"/>
      <c r="G18" s="105"/>
    </row>
    <row r="19" spans="2:12" x14ac:dyDescent="0.2">
      <c r="B19" s="105"/>
      <c r="C19" s="105"/>
      <c r="D19" s="105"/>
      <c r="E19" s="105"/>
      <c r="F19" s="105"/>
      <c r="G19" s="105"/>
      <c r="L19">
        <f>C10*13%</f>
        <v>468</v>
      </c>
    </row>
    <row r="20" spans="2:12" x14ac:dyDescent="0.2">
      <c r="B20" s="105"/>
      <c r="C20" s="105"/>
      <c r="D20" s="105"/>
      <c r="E20" s="105"/>
      <c r="F20" s="105"/>
      <c r="G20" s="10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Granja Villanueva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2018-12-17T15:03:27Z</dcterms:modified>
</cp:coreProperties>
</file>