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Ecofroz/"/>
    </mc:Choice>
  </mc:AlternateContent>
  <xr:revisionPtr revIDLastSave="20" documentId="ACD43111B338E1FE907B9CC9827BA703A23CCD3A" xr6:coauthVersionLast="24" xr6:coauthVersionMax="24" xr10:uidLastSave="{8B36ADA7-C1E1-43DC-B7EA-A62B29ADF88B}"/>
  <bookViews>
    <workbookView xWindow="0" yWindow="0" windowWidth="19200" windowHeight="7930" tabRatio="775" xr2:uid="{00000000-000D-0000-FFFF-FFFF00000000}"/>
  </bookViews>
  <sheets>
    <sheet name="Ordenamiento Normal" sheetId="4" r:id="rId1"/>
    <sheet name="File" sheetId="15" r:id="rId2"/>
    <sheet name="QUITO" sheetId="13" r:id="rId3"/>
    <sheet name="GYE" sheetId="14" state="hidden" r:id="rId4"/>
    <sheet name="Amortizacion de cajas" sheetId="9" r:id="rId5"/>
  </sheets>
  <calcPr calcId="171027"/>
  <fileRecoveryPr autoRecover="0"/>
</workbook>
</file>

<file path=xl/calcChain.xml><?xml version="1.0" encoding="utf-8"?>
<calcChain xmlns="http://schemas.openxmlformats.org/spreadsheetml/2006/main">
  <c r="K7" i="4" l="1"/>
  <c r="O4" i="4"/>
  <c r="F13" i="15"/>
  <c r="L16" i="15" s="1"/>
  <c r="E13" i="15"/>
  <c r="L13" i="15" l="1"/>
  <c r="F14" i="15"/>
  <c r="G13" i="15"/>
  <c r="G14" i="15" s="1"/>
  <c r="L16" i="4" l="1"/>
  <c r="K25" i="4" l="1"/>
  <c r="K24" i="4"/>
  <c r="K16" i="4"/>
  <c r="K8" i="4"/>
  <c r="K9" i="4" l="1"/>
  <c r="K11" i="4" s="1"/>
  <c r="K12" i="4" s="1"/>
  <c r="K21" i="4" l="1"/>
  <c r="K26" i="4" s="1"/>
  <c r="E25" i="4"/>
  <c r="G25" i="4" s="1"/>
  <c r="D6" i="4" l="1"/>
  <c r="G26" i="4"/>
  <c r="E4" i="14"/>
  <c r="F4" i="14" s="1"/>
  <c r="E5" i="14"/>
  <c r="F5" i="14"/>
  <c r="E6" i="14"/>
  <c r="F6" i="14" s="1"/>
  <c r="E7" i="14"/>
  <c r="F7" i="14" s="1"/>
  <c r="E8" i="14"/>
  <c r="F8" i="14" s="1"/>
  <c r="E9" i="14"/>
  <c r="F9" i="14"/>
  <c r="E10" i="14"/>
  <c r="F10" i="14" s="1"/>
  <c r="E11" i="14"/>
  <c r="F11" i="14" s="1"/>
  <c r="E12" i="14"/>
  <c r="F12" i="14" s="1"/>
  <c r="E13" i="14"/>
  <c r="F13" i="14"/>
  <c r="E14" i="14"/>
  <c r="F14" i="14" s="1"/>
  <c r="E15" i="14"/>
  <c r="F15" i="14" s="1"/>
  <c r="E16" i="14"/>
  <c r="F16" i="14" s="1"/>
  <c r="E17" i="14"/>
  <c r="F17" i="14" s="1"/>
  <c r="E18" i="14"/>
  <c r="F18" i="14" s="1"/>
  <c r="E19" i="14"/>
  <c r="F19" i="14"/>
  <c r="E20" i="14"/>
  <c r="F20" i="14" s="1"/>
  <c r="E21" i="14"/>
  <c r="F21" i="14" s="1"/>
  <c r="E22" i="14"/>
  <c r="F22" i="14" s="1"/>
  <c r="E23" i="14"/>
  <c r="F23" i="14"/>
  <c r="E3" i="14"/>
  <c r="F3" i="14" s="1"/>
  <c r="E3" i="13"/>
  <c r="E5" i="13"/>
  <c r="E14" i="13"/>
  <c r="E16" i="13"/>
  <c r="E18" i="13"/>
  <c r="E20" i="13"/>
  <c r="D3" i="13"/>
  <c r="D4" i="13"/>
  <c r="E4" i="13" s="1"/>
  <c r="D5" i="13"/>
  <c r="D6" i="13"/>
  <c r="E6" i="13" s="1"/>
  <c r="D7" i="13"/>
  <c r="E7" i="13" s="1"/>
  <c r="D8" i="13"/>
  <c r="E8" i="13" s="1"/>
  <c r="D9" i="13"/>
  <c r="E9" i="13" s="1"/>
  <c r="D10" i="13"/>
  <c r="E10" i="13" s="1"/>
  <c r="D11" i="13"/>
  <c r="E11" i="13" s="1"/>
  <c r="D12" i="13"/>
  <c r="E12" i="13" s="1"/>
  <c r="D13" i="13"/>
  <c r="E13" i="13" s="1"/>
  <c r="D14" i="13"/>
  <c r="D15" i="13"/>
  <c r="E15" i="13" s="1"/>
  <c r="D16" i="13"/>
  <c r="D17" i="13"/>
  <c r="E17" i="13" s="1"/>
  <c r="D18" i="13"/>
  <c r="D19" i="13"/>
  <c r="E19" i="13" s="1"/>
  <c r="D20" i="13"/>
  <c r="D2" i="13"/>
  <c r="E2" i="13" s="1"/>
  <c r="E16" i="4"/>
  <c r="F16" i="4" s="1"/>
  <c r="E15" i="4"/>
  <c r="E14" i="4"/>
  <c r="F14" i="4" s="1"/>
  <c r="G14" i="4" s="1"/>
  <c r="E6" i="4"/>
  <c r="F6" i="4" s="1"/>
  <c r="G6" i="4" s="1"/>
  <c r="E7" i="4"/>
  <c r="F7" i="4" s="1"/>
  <c r="G7" i="4" s="1"/>
  <c r="E5" i="4"/>
  <c r="F5" i="4" s="1"/>
  <c r="G5" i="4" s="1"/>
  <c r="F15" i="4" l="1"/>
  <c r="G15" i="4" s="1"/>
  <c r="G16" i="4"/>
  <c r="G27" i="4"/>
  <c r="G28" i="4" s="1"/>
  <c r="G9" i="9"/>
  <c r="G17" i="4" l="1"/>
  <c r="G19" i="4" l="1"/>
  <c r="G20" i="4" s="1"/>
  <c r="G8" i="4"/>
  <c r="G9" i="4" s="1"/>
  <c r="G10" i="4" l="1"/>
</calcChain>
</file>

<file path=xl/sharedStrings.xml><?xml version="1.0" encoding="utf-8"?>
<sst xmlns="http://schemas.openxmlformats.org/spreadsheetml/2006/main" count="759" uniqueCount="149">
  <si>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</si>
  <si>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</si>
  <si>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</si>
  <si>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</si>
  <si>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</si>
  <si>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</si>
  <si>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</si>
  <si>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</si>
  <si>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</si>
  <si>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</si>
  <si>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</si>
  <si>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</si>
  <si>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</si>
  <si>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</si>
  <si>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</si>
  <si>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</si>
  <si>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</si>
  <si>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</si>
  <si>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</si>
  <si>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</si>
  <si>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</si>
  <si>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</si>
  <si>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</si>
  <si>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</si>
  <si>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</si>
  <si>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</si>
  <si>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</si>
  <si>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</si>
  <si>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</si>
  <si>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</si>
  <si>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</si>
  <si>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</si>
  <si>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</si>
  <si>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</si>
  <si>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</si>
  <si>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</si>
  <si>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</si>
  <si>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</si>
  <si>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</si>
  <si>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</si>
  <si>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</si>
  <si>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</si>
  <si>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</si>
  <si>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</si>
  <si>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</si>
  <si>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</si>
  <si>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</si>
  <si>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</si>
  <si>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</si>
  <si>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</si>
  <si>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</si>
  <si>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</si>
  <si>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</si>
  <si>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</si>
  <si>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</si>
  <si>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</si>
  <si>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</si>
  <si>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</si>
  <si>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</si>
  <si>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</si>
  <si>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</si>
  <si>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</si>
  <si>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</si>
  <si>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</si>
  <si>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</si>
  <si>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</si>
  <si>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</si>
  <si>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</si>
  <si>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</si>
  <si>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</si>
  <si>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</si>
  <si>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</si>
  <si>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</si>
  <si>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</si>
  <si>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</si>
  <si>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</si>
  <si>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</si>
  <si>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</si>
  <si>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</si>
  <si>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</si>
  <si>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</si>
  <si>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</si>
  <si>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</si>
  <si>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</si>
  <si>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</si>
  <si>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</si>
  <si>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</si>
  <si>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</si>
  <si>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</si>
  <si>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</si>
  <si>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</si>
  <si>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</si>
  <si>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Precio Operario</t>
  </si>
  <si>
    <t>Utilidad %</t>
  </si>
  <si>
    <t>Utilidad $</t>
  </si>
  <si>
    <t>Transporte x Día</t>
  </si>
  <si>
    <t>Costo x Día</t>
  </si>
  <si>
    <t>Costo Transporte</t>
  </si>
  <si>
    <t>Subtotal</t>
  </si>
  <si>
    <t>ORDENAMIENTO</t>
  </si>
  <si>
    <t>Normal</t>
  </si>
  <si>
    <t>Minucioso</t>
  </si>
  <si>
    <t>Normal x Caja</t>
  </si>
  <si>
    <t>File x Caja</t>
  </si>
  <si>
    <t>Minucioso x File</t>
  </si>
  <si>
    <t>File</t>
  </si>
  <si>
    <t>ORDENAMIENTO UNITARIO</t>
  </si>
  <si>
    <t>Ordenamiento e Indexación Minucioso x File</t>
  </si>
  <si>
    <t>Kit de Almacenamiento costo por Caja</t>
  </si>
  <si>
    <t>ORDENAMIENTO POR FILE DE ECOFROZ</t>
  </si>
  <si>
    <t xml:space="preserve"> </t>
  </si>
  <si>
    <t xml:space="preserve">PROCESADO </t>
  </si>
  <si>
    <t>NOVIEMBRE</t>
  </si>
  <si>
    <t>DICIEMBRE</t>
  </si>
  <si>
    <t>ENERO</t>
  </si>
  <si>
    <t>FEBRERO</t>
  </si>
  <si>
    <t>MARZO</t>
  </si>
  <si>
    <t>ABRIL</t>
  </si>
  <si>
    <t>MAYO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</si>
  <si>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</si>
  <si>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</si>
  <si>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</si>
  <si>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</si>
  <si>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</si>
  <si>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</si>
  <si>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</si>
  <si>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</si>
  <si>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</si>
  <si>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</si>
  <si>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</si>
  <si>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</si>
  <si>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</si>
  <si>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</si>
  <si>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</si>
  <si>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</si>
  <si>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</si>
  <si>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</si>
  <si>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</si>
  <si>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 xml:space="preserve">FECHA DE INICIO </t>
  </si>
  <si>
    <t>FECHA FINALIZACION</t>
  </si>
  <si>
    <t>E</t>
  </si>
  <si>
    <t xml:space="preserve">Ordenamiento </t>
  </si>
  <si>
    <t>T</t>
  </si>
  <si>
    <t>F</t>
  </si>
  <si>
    <t>CON INDEXACION :</t>
  </si>
  <si>
    <t>OPERARIO 1</t>
  </si>
  <si>
    <t>DIAS</t>
  </si>
  <si>
    <t>OPERARIO 2</t>
  </si>
  <si>
    <t>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</si>
</sst>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(* #,##0.00_);_(* \(#,##0.00\);_(* &quot;-&quot;??_);_(@_)"/>
    <numFmt numFmtId="167" formatCode="_-* #,##0\ _€_-;\-* #,##0\ _€_-;_-* &quot;-&quot;??\ _€_-;_-@_-"/>
    <numFmt numFmtId="168" formatCode="0\ &quot;P&quot;"/>
    <numFmt numFmtId="169" formatCode="0\ &quot;F&quot;"/>
    <numFmt numFmtId="170" formatCode="0.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164" fontId="7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6" fontId="26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 vertical="justify" wrapText="1"/>
    </xf>
    <xf numFmtId="0" fontId="4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5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4" fillId="0" borderId="0" xfId="0" applyFont="1"/>
    <xf numFmtId="17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10" xfId="1" applyFont="1" applyBorder="1" applyAlignment="1">
      <alignment horizontal="right"/>
    </xf>
    <xf numFmtId="0" fontId="9" fillId="6" borderId="10" xfId="0" applyFont="1" applyFill="1" applyBorder="1" applyAlignment="1">
      <alignment horizontal="center"/>
    </xf>
    <xf numFmtId="165" fontId="4" fillId="0" borderId="10" xfId="1" applyNumberFormat="1" applyFont="1" applyBorder="1" applyAlignment="1">
      <alignment horizontal="right"/>
    </xf>
    <xf numFmtId="0" fontId="2" fillId="0" borderId="0" xfId="4"/>
    <xf numFmtId="0" fontId="8" fillId="0" borderId="0" xfId="4" applyFont="1"/>
    <xf numFmtId="0" fontId="11" fillId="0" borderId="10" xfId="4" applyFont="1" applyBorder="1" applyAlignment="1"/>
    <xf numFmtId="0" fontId="10" fillId="0" borderId="10" xfId="4" applyFont="1" applyFill="1" applyBorder="1" applyAlignment="1">
      <alignment horizontal="left" vertical="center" wrapText="1"/>
    </xf>
    <xf numFmtId="0" fontId="10" fillId="0" borderId="10" xfId="4" applyFont="1" applyBorder="1" applyAlignment="1">
      <alignment horizontal="left" vertical="center" wrapText="1"/>
    </xf>
    <xf numFmtId="0" fontId="2" fillId="0" borderId="0" xfId="4" applyFont="1"/>
    <xf numFmtId="0" fontId="2" fillId="8" borderId="10" xfId="4" applyFont="1" applyFill="1" applyBorder="1"/>
    <xf numFmtId="0" fontId="2" fillId="0" borderId="10" xfId="4" applyFont="1" applyBorder="1"/>
    <xf numFmtId="44" fontId="12" fillId="0" borderId="10" xfId="5" applyNumberFormat="1" applyFont="1" applyBorder="1" applyAlignment="1">
      <alignment horizontal="center"/>
    </xf>
    <xf numFmtId="0" fontId="10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/>
    <xf numFmtId="44" fontId="12" fillId="2" borderId="10" xfId="5" applyNumberFormat="1" applyFont="1" applyFill="1" applyBorder="1" applyAlignment="1">
      <alignment horizontal="center"/>
    </xf>
    <xf numFmtId="9" fontId="2" fillId="8" borderId="10" xfId="4" applyNumberFormat="1" applyFont="1" applyFill="1" applyBorder="1" applyAlignment="1">
      <alignment horizontal="center" vertical="center"/>
    </xf>
    <xf numFmtId="0" fontId="2" fillId="8" borderId="10" xfId="4" applyFont="1" applyFill="1" applyBorder="1" applyAlignment="1">
      <alignment horizontal="center" vertical="center"/>
    </xf>
    <xf numFmtId="0" fontId="13" fillId="7" borderId="10" xfId="4" applyFont="1" applyFill="1" applyBorder="1" applyAlignment="1">
      <alignment vertical="center"/>
    </xf>
    <xf numFmtId="0" fontId="13" fillId="7" borderId="10" xfId="4" applyFont="1" applyFill="1" applyBorder="1" applyAlignment="1">
      <alignment horizontal="center" vertical="center"/>
    </xf>
    <xf numFmtId="9" fontId="13" fillId="7" borderId="10" xfId="4" applyNumberFormat="1" applyFont="1" applyFill="1" applyBorder="1" applyAlignment="1">
      <alignment horizontal="center" vertical="center"/>
    </xf>
    <xf numFmtId="0" fontId="13" fillId="0" borderId="10" xfId="4" applyFont="1" applyBorder="1" applyAlignment="1">
      <alignment vertical="center" wrapText="1"/>
    </xf>
    <xf numFmtId="0" fontId="13" fillId="0" borderId="10" xfId="4" applyFont="1" applyBorder="1" applyAlignment="1">
      <alignment horizontal="center" vertical="center"/>
    </xf>
    <xf numFmtId="44" fontId="13" fillId="0" borderId="10" xfId="4" applyNumberFormat="1" applyFont="1" applyBorder="1" applyAlignment="1">
      <alignment horizontal="right" vertical="center"/>
    </xf>
    <xf numFmtId="0" fontId="13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wrapText="1"/>
    </xf>
    <xf numFmtId="44" fontId="13" fillId="2" borderId="10" xfId="4" applyNumberFormat="1" applyFont="1" applyFill="1" applyBorder="1" applyAlignment="1">
      <alignment horizontal="right" vertical="center"/>
    </xf>
    <xf numFmtId="0" fontId="13" fillId="0" borderId="10" xfId="4" applyFont="1" applyBorder="1" applyAlignment="1">
      <alignment vertical="center"/>
    </xf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9" fontId="15" fillId="3" borderId="2" xfId="0" applyNumberFormat="1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16" fillId="4" borderId="15" xfId="0" applyFont="1" applyFill="1" applyBorder="1" applyAlignment="1">
      <alignment horizontal="center"/>
    </xf>
    <xf numFmtId="44" fontId="16" fillId="4" borderId="15" xfId="0" applyNumberFormat="1" applyFont="1" applyFill="1" applyBorder="1" applyAlignment="1">
      <alignment horizontal="center"/>
    </xf>
    <xf numFmtId="44" fontId="16" fillId="4" borderId="16" xfId="0" applyNumberFormat="1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44" fontId="16" fillId="4" borderId="0" xfId="0" applyNumberFormat="1" applyFont="1" applyFill="1" applyBorder="1" applyAlignment="1">
      <alignment horizontal="center"/>
    </xf>
    <xf numFmtId="44" fontId="16" fillId="4" borderId="4" xfId="0" applyNumberFormat="1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44" fontId="16" fillId="4" borderId="6" xfId="0" applyNumberFormat="1" applyFont="1" applyFill="1" applyBorder="1" applyAlignment="1">
      <alignment horizontal="center"/>
    </xf>
    <xf numFmtId="44" fontId="16" fillId="4" borderId="7" xfId="0" applyNumberFormat="1" applyFont="1" applyFill="1" applyBorder="1" applyAlignment="1">
      <alignment horizontal="center"/>
    </xf>
    <xf numFmtId="0" fontId="17" fillId="4" borderId="0" xfId="0" applyFont="1" applyFill="1"/>
    <xf numFmtId="0" fontId="15" fillId="4" borderId="14" xfId="0" applyFont="1" applyFill="1" applyBorder="1"/>
    <xf numFmtId="0" fontId="15" fillId="4" borderId="16" xfId="0" applyFont="1" applyFill="1" applyBorder="1"/>
    <xf numFmtId="0" fontId="15" fillId="4" borderId="3" xfId="0" applyFont="1" applyFill="1" applyBorder="1"/>
    <xf numFmtId="0" fontId="15" fillId="4" borderId="4" xfId="0" applyFont="1" applyFill="1" applyBorder="1"/>
    <xf numFmtId="0" fontId="18" fillId="4" borderId="0" xfId="0" applyFont="1" applyFill="1"/>
    <xf numFmtId="0" fontId="15" fillId="4" borderId="1" xfId="0" applyFont="1" applyFill="1" applyBorder="1"/>
    <xf numFmtId="0" fontId="15" fillId="4" borderId="8" xfId="0" applyFont="1" applyFill="1" applyBorder="1"/>
    <xf numFmtId="44" fontId="19" fillId="3" borderId="8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9" fontId="15" fillId="3" borderId="2" xfId="0" applyNumberFormat="1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16" fillId="4" borderId="14" xfId="0" applyFont="1" applyFill="1" applyBorder="1" applyAlignment="1">
      <alignment horizontal="center" vertical="top"/>
    </xf>
    <xf numFmtId="0" fontId="16" fillId="4" borderId="15" xfId="0" applyFont="1" applyFill="1" applyBorder="1" applyAlignment="1">
      <alignment horizontal="center" vertical="top"/>
    </xf>
    <xf numFmtId="44" fontId="16" fillId="4" borderId="15" xfId="0" applyNumberFormat="1" applyFont="1" applyFill="1" applyBorder="1" applyAlignment="1">
      <alignment horizontal="center" vertical="top"/>
    </xf>
    <xf numFmtId="44" fontId="16" fillId="4" borderId="16" xfId="0" applyNumberFormat="1" applyFont="1" applyFill="1" applyBorder="1" applyAlignment="1">
      <alignment horizontal="center" vertical="top"/>
    </xf>
    <xf numFmtId="0" fontId="20" fillId="4" borderId="3" xfId="0" applyFont="1" applyFill="1" applyBorder="1" applyAlignment="1">
      <alignment horizontal="center" vertical="top"/>
    </xf>
    <xf numFmtId="0" fontId="14" fillId="0" borderId="0" xfId="0" applyFont="1" applyFill="1"/>
    <xf numFmtId="0" fontId="21" fillId="4" borderId="0" xfId="0" applyFont="1" applyFill="1" applyAlignment="1">
      <alignment vertical="top"/>
    </xf>
    <xf numFmtId="0" fontId="17" fillId="4" borderId="0" xfId="0" applyFont="1" applyFill="1" applyAlignment="1">
      <alignment vertical="top"/>
    </xf>
    <xf numFmtId="0" fontId="15" fillId="4" borderId="14" xfId="0" applyFont="1" applyFill="1" applyBorder="1" applyAlignment="1">
      <alignment vertical="top"/>
    </xf>
    <xf numFmtId="0" fontId="15" fillId="4" borderId="16" xfId="0" applyFont="1" applyFill="1" applyBorder="1" applyAlignment="1">
      <alignment vertical="top"/>
    </xf>
    <xf numFmtId="0" fontId="15" fillId="4" borderId="3" xfId="0" applyFont="1" applyFill="1" applyBorder="1" applyAlignment="1">
      <alignment vertical="top"/>
    </xf>
    <xf numFmtId="0" fontId="15" fillId="4" borderId="4" xfId="0" applyFont="1" applyFill="1" applyBorder="1" applyAlignment="1">
      <alignment vertical="top"/>
    </xf>
    <xf numFmtId="44" fontId="16" fillId="4" borderId="4" xfId="0" applyNumberFormat="1" applyFont="1" applyFill="1" applyBorder="1" applyAlignment="1">
      <alignment horizontal="center" vertical="top"/>
    </xf>
    <xf numFmtId="0" fontId="15" fillId="4" borderId="1" xfId="0" applyFont="1" applyFill="1" applyBorder="1" applyAlignment="1">
      <alignment vertical="top"/>
    </xf>
    <xf numFmtId="0" fontId="15" fillId="4" borderId="8" xfId="0" applyFont="1" applyFill="1" applyBorder="1" applyAlignment="1">
      <alignment vertical="top"/>
    </xf>
    <xf numFmtId="44" fontId="19" fillId="3" borderId="8" xfId="0" applyNumberFormat="1" applyFont="1" applyFill="1" applyBorder="1" applyAlignment="1">
      <alignment horizontal="center" vertical="top"/>
    </xf>
    <xf numFmtId="0" fontId="13" fillId="0" borderId="10" xfId="4" applyFont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top"/>
    </xf>
    <xf numFmtId="9" fontId="14" fillId="0" borderId="0" xfId="0" applyNumberFormat="1" applyFont="1" applyFill="1"/>
    <xf numFmtId="0" fontId="15" fillId="3" borderId="17" xfId="0" applyFont="1" applyFill="1" applyBorder="1" applyAlignment="1">
      <alignment horizontal="center"/>
    </xf>
    <xf numFmtId="0" fontId="14" fillId="0" borderId="17" xfId="0" applyFont="1" applyBorder="1"/>
    <xf numFmtId="44" fontId="4" fillId="0" borderId="17" xfId="0" applyNumberFormat="1" applyFont="1" applyBorder="1"/>
    <xf numFmtId="0" fontId="15" fillId="9" borderId="17" xfId="0" applyFont="1" applyFill="1" applyBorder="1" applyAlignment="1">
      <alignment horizontal="center"/>
    </xf>
    <xf numFmtId="9" fontId="14" fillId="9" borderId="17" xfId="0" applyNumberFormat="1" applyFont="1" applyFill="1" applyBorder="1"/>
    <xf numFmtId="44" fontId="14" fillId="0" borderId="17" xfId="0" applyNumberFormat="1" applyFont="1" applyBorder="1"/>
    <xf numFmtId="44" fontId="14" fillId="0" borderId="0" xfId="0" applyNumberFormat="1" applyFont="1"/>
    <xf numFmtId="0" fontId="4" fillId="0" borderId="17" xfId="0" applyFont="1" applyBorder="1"/>
    <xf numFmtId="0" fontId="22" fillId="9" borderId="1" xfId="0" applyFont="1" applyFill="1" applyBorder="1" applyAlignment="1">
      <alignment horizontal="center" vertical="center"/>
    </xf>
    <xf numFmtId="0" fontId="22" fillId="9" borderId="8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20" fillId="4" borderId="0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44" fontId="20" fillId="4" borderId="0" xfId="0" applyNumberFormat="1" applyFont="1" applyFill="1" applyBorder="1" applyAlignment="1">
      <alignment horizontal="center" vertical="center"/>
    </xf>
    <xf numFmtId="44" fontId="20" fillId="4" borderId="6" xfId="0" applyNumberFormat="1" applyFont="1" applyFill="1" applyBorder="1" applyAlignment="1">
      <alignment horizontal="center" vertical="center"/>
    </xf>
    <xf numFmtId="44" fontId="20" fillId="4" borderId="4" xfId="0" applyNumberFormat="1" applyFont="1" applyFill="1" applyBorder="1" applyAlignment="1">
      <alignment horizontal="center" vertical="center"/>
    </xf>
    <xf numFmtId="44" fontId="20" fillId="4" borderId="7" xfId="0" applyNumberFormat="1" applyFont="1" applyFill="1" applyBorder="1" applyAlignment="1">
      <alignment horizontal="center" vertical="center"/>
    </xf>
    <xf numFmtId="0" fontId="1" fillId="10" borderId="0" xfId="6" applyFill="1"/>
    <xf numFmtId="0" fontId="1" fillId="0" borderId="0" xfId="6"/>
    <xf numFmtId="0" fontId="24" fillId="0" borderId="1" xfId="6" applyFont="1" applyBorder="1" applyAlignment="1">
      <alignment horizontal="center"/>
    </xf>
    <xf numFmtId="0" fontId="24" fillId="0" borderId="2" xfId="6" applyFont="1" applyBorder="1" applyAlignment="1">
      <alignment horizontal="center"/>
    </xf>
    <xf numFmtId="0" fontId="24" fillId="0" borderId="8" xfId="6" applyFont="1" applyBorder="1" applyAlignment="1">
      <alignment horizontal="center"/>
    </xf>
    <xf numFmtId="0" fontId="25" fillId="9" borderId="1" xfId="6" applyFont="1" applyFill="1" applyBorder="1" applyAlignment="1">
      <alignment horizontal="center"/>
    </xf>
    <xf numFmtId="0" fontId="25" fillId="9" borderId="8" xfId="6" applyFont="1" applyFill="1" applyBorder="1" applyAlignment="1">
      <alignment horizontal="center"/>
    </xf>
    <xf numFmtId="0" fontId="1" fillId="11" borderId="18" xfId="6" applyFill="1" applyBorder="1" applyAlignment="1">
      <alignment horizontal="center"/>
    </xf>
    <xf numFmtId="0" fontId="1" fillId="11" borderId="19" xfId="6" applyFill="1" applyBorder="1" applyAlignment="1">
      <alignment horizontal="center"/>
    </xf>
    <xf numFmtId="0" fontId="1" fillId="11" borderId="20" xfId="6" applyFill="1" applyBorder="1" applyAlignment="1">
      <alignment horizontal="center"/>
    </xf>
    <xf numFmtId="0" fontId="23" fillId="11" borderId="10" xfId="6" applyFont="1" applyFill="1" applyBorder="1" applyAlignment="1">
      <alignment horizontal="center"/>
    </xf>
    <xf numFmtId="0" fontId="27" fillId="12" borderId="21" xfId="7" applyNumberFormat="1" applyFont="1" applyFill="1" applyBorder="1" applyAlignment="1">
      <alignment horizontal="center"/>
    </xf>
    <xf numFmtId="0" fontId="28" fillId="0" borderId="0" xfId="6" applyFont="1"/>
    <xf numFmtId="0" fontId="29" fillId="11" borderId="22" xfId="6" applyFont="1" applyFill="1" applyBorder="1"/>
    <xf numFmtId="0" fontId="29" fillId="11" borderId="10" xfId="6" applyFont="1" applyFill="1" applyBorder="1"/>
    <xf numFmtId="0" fontId="29" fillId="13" borderId="10" xfId="6" applyFont="1" applyFill="1" applyBorder="1"/>
    <xf numFmtId="0" fontId="8" fillId="0" borderId="0" xfId="6" applyFont="1"/>
    <xf numFmtId="0" fontId="28" fillId="0" borderId="23" xfId="6" applyFont="1" applyBorder="1"/>
    <xf numFmtId="9" fontId="30" fillId="0" borderId="23" xfId="6" applyNumberFormat="1" applyFont="1" applyBorder="1" applyAlignment="1">
      <alignment horizontal="center"/>
    </xf>
    <xf numFmtId="9" fontId="28" fillId="14" borderId="10" xfId="6" applyNumberFormat="1" applyFont="1" applyFill="1" applyBorder="1" applyAlignment="1">
      <alignment horizontal="center"/>
    </xf>
    <xf numFmtId="0" fontId="1" fillId="2" borderId="10" xfId="6" applyFill="1" applyBorder="1"/>
    <xf numFmtId="0" fontId="31" fillId="6" borderId="10" xfId="6" applyNumberFormat="1" applyFont="1" applyFill="1" applyBorder="1" applyAlignment="1">
      <alignment horizontal="center"/>
    </xf>
    <xf numFmtId="0" fontId="31" fillId="15" borderId="10" xfId="6" applyNumberFormat="1" applyFont="1" applyFill="1" applyBorder="1" applyAlignment="1">
      <alignment horizontal="center"/>
    </xf>
    <xf numFmtId="0" fontId="32" fillId="16" borderId="10" xfId="6" applyFont="1" applyFill="1" applyBorder="1" applyAlignment="1">
      <alignment horizontal="center"/>
    </xf>
    <xf numFmtId="0" fontId="33" fillId="17" borderId="18" xfId="6" applyFont="1" applyFill="1" applyBorder="1"/>
    <xf numFmtId="167" fontId="27" fillId="12" borderId="10" xfId="7" applyNumberFormat="1" applyFont="1" applyFill="1" applyBorder="1"/>
    <xf numFmtId="167" fontId="27" fillId="12" borderId="10" xfId="7" applyNumberFormat="1" applyFont="1" applyFill="1" applyBorder="1" applyAlignment="1">
      <alignment horizontal="center"/>
    </xf>
    <xf numFmtId="0" fontId="1" fillId="0" borderId="10" xfId="6" applyNumberFormat="1" applyBorder="1" applyAlignment="1">
      <alignment horizontal="center"/>
    </xf>
    <xf numFmtId="0" fontId="1" fillId="0" borderId="10" xfId="6" applyBorder="1"/>
    <xf numFmtId="0" fontId="8" fillId="0" borderId="17" xfId="6" applyFont="1" applyBorder="1"/>
    <xf numFmtId="0" fontId="27" fillId="0" borderId="10" xfId="6" applyNumberFormat="1" applyFont="1" applyBorder="1" applyAlignment="1">
      <alignment horizontal="center"/>
    </xf>
    <xf numFmtId="168" fontId="27" fillId="12" borderId="10" xfId="6" applyNumberFormat="1" applyFont="1" applyFill="1" applyBorder="1"/>
    <xf numFmtId="169" fontId="27" fillId="12" borderId="10" xfId="6" applyNumberFormat="1" applyFont="1" applyFill="1" applyBorder="1"/>
    <xf numFmtId="0" fontId="6" fillId="0" borderId="0" xfId="6" applyFont="1"/>
    <xf numFmtId="0" fontId="32" fillId="0" borderId="0" xfId="6" applyFont="1"/>
    <xf numFmtId="168" fontId="34" fillId="17" borderId="10" xfId="6" applyNumberFormat="1" applyFont="1" applyFill="1" applyBorder="1" applyAlignment="1">
      <alignment horizontal="center"/>
    </xf>
    <xf numFmtId="169" fontId="34" fillId="17" borderId="10" xfId="6" applyNumberFormat="1" applyFont="1" applyFill="1" applyBorder="1" applyAlignment="1">
      <alignment horizontal="center"/>
    </xf>
    <xf numFmtId="0" fontId="35" fillId="17" borderId="10" xfId="6" applyFont="1" applyFill="1" applyBorder="1" applyAlignment="1">
      <alignment horizontal="center"/>
    </xf>
    <xf numFmtId="0" fontId="36" fillId="0" borderId="0" xfId="6" applyFont="1"/>
    <xf numFmtId="0" fontId="6" fillId="2" borderId="0" xfId="6" applyFont="1" applyFill="1"/>
    <xf numFmtId="0" fontId="6" fillId="18" borderId="0" xfId="6" applyFont="1" applyFill="1"/>
    <xf numFmtId="0" fontId="6" fillId="5" borderId="0" xfId="6" applyFont="1" applyFill="1"/>
    <xf numFmtId="0" fontId="28" fillId="19" borderId="10" xfId="6" applyFont="1" applyFill="1" applyBorder="1" applyAlignment="1">
      <alignment horizontal="left"/>
    </xf>
    <xf numFmtId="168" fontId="37" fillId="12" borderId="10" xfId="6" applyNumberFormat="1" applyFont="1" applyFill="1" applyBorder="1" applyAlignment="1">
      <alignment horizontal="center"/>
    </xf>
    <xf numFmtId="169" fontId="37" fillId="12" borderId="10" xfId="6" applyNumberFormat="1" applyFont="1" applyFill="1" applyBorder="1" applyAlignment="1">
      <alignment horizontal="center"/>
    </xf>
    <xf numFmtId="0" fontId="33" fillId="12" borderId="10" xfId="6" applyFont="1" applyFill="1" applyBorder="1" applyAlignment="1">
      <alignment horizontal="center"/>
    </xf>
    <xf numFmtId="0" fontId="28" fillId="0" borderId="24" xfId="6" applyFont="1" applyBorder="1"/>
    <xf numFmtId="0" fontId="28" fillId="2" borderId="24" xfId="6" applyFont="1" applyFill="1" applyBorder="1"/>
    <xf numFmtId="0" fontId="6" fillId="13" borderId="0" xfId="6" applyFont="1" applyFill="1"/>
    <xf numFmtId="0" fontId="1" fillId="5" borderId="0" xfId="6" applyFill="1"/>
    <xf numFmtId="0" fontId="26" fillId="0" borderId="10" xfId="7" applyNumberFormat="1" applyFont="1" applyBorder="1" applyAlignment="1">
      <alignment horizontal="center"/>
    </xf>
    <xf numFmtId="170" fontId="1" fillId="0" borderId="10" xfId="6" applyNumberFormat="1" applyBorder="1" applyAlignment="1">
      <alignment horizontal="center"/>
    </xf>
    <xf numFmtId="14" fontId="1" fillId="0" borderId="25" xfId="6" applyNumberFormat="1" applyBorder="1" applyAlignment="1">
      <alignment horizontal="left"/>
    </xf>
    <xf numFmtId="14" fontId="38" fillId="20" borderId="25" xfId="6" applyNumberFormat="1" applyFont="1" applyFill="1" applyBorder="1"/>
    <xf numFmtId="170" fontId="1" fillId="2" borderId="26" xfId="6" applyNumberFormat="1" applyFill="1" applyBorder="1" applyAlignment="1">
      <alignment horizontal="center"/>
    </xf>
    <xf numFmtId="170" fontId="28" fillId="2" borderId="26" xfId="6" applyNumberFormat="1" applyFont="1" applyFill="1" applyBorder="1" applyAlignment="1">
      <alignment horizontal="center"/>
    </xf>
    <xf numFmtId="0" fontId="1" fillId="0" borderId="0" xfId="6" applyFill="1"/>
    <xf numFmtId="14" fontId="38" fillId="2" borderId="17" xfId="6" applyNumberFormat="1" applyFont="1" applyFill="1" applyBorder="1"/>
    <xf numFmtId="167" fontId="1" fillId="0" borderId="0" xfId="6" applyNumberFormat="1"/>
    <xf numFmtId="0" fontId="8" fillId="0" borderId="10" xfId="6" applyFont="1" applyBorder="1"/>
    <xf numFmtId="0" fontId="1" fillId="21" borderId="10" xfId="6" applyFill="1" applyBorder="1"/>
    <xf numFmtId="0" fontId="8" fillId="21" borderId="10" xfId="6" applyFont="1" applyFill="1" applyBorder="1"/>
    <xf numFmtId="2" fontId="1" fillId="21" borderId="10" xfId="6" applyNumberFormat="1" applyFill="1" applyBorder="1"/>
  </cellXfs>
  <cellStyles count="8">
    <cellStyle name="Millares 2" xfId="7" xr:uid="{C58D90ED-235C-4760-879C-15FC3191551B}"/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Normal 4" xfId="6" xr:uid="{46060834-C3B5-4661-9E66-F3C36AAF7D6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8"/>
  <sheetViews>
    <sheetView tabSelected="1" zoomScale="90" zoomScaleNormal="90" workbookViewId="0">
      <selection activeCell="B3" sqref="B3:G10"/>
    </sheetView>
  </sheetViews>
  <sheetFormatPr baseColWidth="10" defaultRowHeight="12.5" x14ac:dyDescent="0.25"/>
  <cols>
    <col min="1" max="1" width="10.90625" style="42"/>
    <col min="2" max="2" width="42.453125" style="42" bestFit="1" customWidth="1"/>
    <col min="3" max="3" width="8.54296875" style="42" bestFit="1" customWidth="1"/>
    <col min="4" max="4" width="11.6328125" style="42" bestFit="1" customWidth="1"/>
    <col min="5" max="6" width="15.81640625" style="42" hidden="1" customWidth="1"/>
    <col min="7" max="7" width="11" style="42" bestFit="1" customWidth="1"/>
    <col min="8" max="8" width="4.54296875" style="42" bestFit="1" customWidth="1"/>
    <col min="9" max="9" width="10.90625" style="42"/>
    <col min="10" max="10" width="15.54296875" style="42" bestFit="1" customWidth="1"/>
    <col min="11" max="11" width="11.1796875" style="42" bestFit="1" customWidth="1"/>
    <col min="12" max="16384" width="10.90625" style="42"/>
  </cols>
  <sheetData>
    <row r="2" spans="2:15" ht="13" thickBot="1" x14ac:dyDescent="0.3"/>
    <row r="3" spans="2:15" ht="15" thickBot="1" x14ac:dyDescent="0.4">
      <c r="B3" s="101" t="s">
        <v>80</v>
      </c>
      <c r="C3" s="102"/>
      <c r="D3" s="102"/>
      <c r="E3" s="102"/>
      <c r="F3" s="102"/>
      <c r="G3" s="103"/>
      <c r="J3" s="91" t="s">
        <v>87</v>
      </c>
      <c r="K3" s="92">
        <v>126</v>
      </c>
      <c r="L3" s="92">
        <v>126</v>
      </c>
    </row>
    <row r="4" spans="2:15" ht="15" customHeight="1" thickBot="1" x14ac:dyDescent="0.4">
      <c r="B4" s="43" t="s">
        <v>0</v>
      </c>
      <c r="C4" s="44" t="s">
        <v>6</v>
      </c>
      <c r="D4" s="44" t="s">
        <v>1</v>
      </c>
      <c r="E4" s="45">
        <v>0</v>
      </c>
      <c r="F4" s="45"/>
      <c r="G4" s="46" t="s">
        <v>2</v>
      </c>
      <c r="J4" s="91" t="s">
        <v>96</v>
      </c>
      <c r="K4" s="93">
        <v>23.51</v>
      </c>
      <c r="L4" s="93">
        <v>23.51</v>
      </c>
      <c r="O4" s="97">
        <f>((K4+K5)*K10)+(K4+K5)</f>
        <v>48.589500000000008</v>
      </c>
    </row>
    <row r="5" spans="2:15" ht="15" thickBot="1" x14ac:dyDescent="0.4">
      <c r="B5" s="47" t="s">
        <v>108</v>
      </c>
      <c r="C5" s="48">
        <v>2625</v>
      </c>
      <c r="D5" s="49">
        <v>1.77</v>
      </c>
      <c r="E5" s="49">
        <f>D5*$E$4</f>
        <v>0</v>
      </c>
      <c r="F5" s="49">
        <f>D5+E5</f>
        <v>1.77</v>
      </c>
      <c r="G5" s="50">
        <f>F5*C5</f>
        <v>4646.25</v>
      </c>
      <c r="J5" s="91" t="s">
        <v>95</v>
      </c>
      <c r="K5" s="93">
        <v>10</v>
      </c>
      <c r="L5" s="93">
        <v>0</v>
      </c>
    </row>
    <row r="6" spans="2:15" ht="13.5" thickBot="1" x14ac:dyDescent="0.35">
      <c r="B6" s="51" t="s">
        <v>107</v>
      </c>
      <c r="C6" s="52">
        <v>19700</v>
      </c>
      <c r="D6" s="53">
        <f>K21</f>
        <v>1.0417554</v>
      </c>
      <c r="E6" s="53">
        <f t="shared" ref="E6:E7" si="0">D6*$E$4</f>
        <v>0</v>
      </c>
      <c r="F6" s="53">
        <f t="shared" ref="F6:F7" si="1">D6+E6</f>
        <v>1.0417554</v>
      </c>
      <c r="G6" s="54">
        <f t="shared" ref="G6:G7" si="2">F6*C6</f>
        <v>20522.58138</v>
      </c>
    </row>
    <row r="7" spans="2:15" ht="15" thickBot="1" x14ac:dyDescent="0.4">
      <c r="B7" s="55" t="s">
        <v>40</v>
      </c>
      <c r="C7" s="56">
        <v>2625</v>
      </c>
      <c r="D7" s="57">
        <v>0.6</v>
      </c>
      <c r="E7" s="57">
        <f t="shared" si="0"/>
        <v>0</v>
      </c>
      <c r="F7" s="57">
        <f t="shared" si="1"/>
        <v>0.6</v>
      </c>
      <c r="G7" s="58">
        <f t="shared" si="2"/>
        <v>1575</v>
      </c>
      <c r="J7" s="91" t="s">
        <v>91</v>
      </c>
      <c r="K7" s="93">
        <f>(K3*K4)+(L3*L4)</f>
        <v>5924.52</v>
      </c>
    </row>
    <row r="8" spans="2:15" ht="15" thickBot="1" x14ac:dyDescent="0.4">
      <c r="B8" s="59"/>
      <c r="C8" s="59"/>
      <c r="D8" s="60" t="s">
        <v>3</v>
      </c>
      <c r="E8" s="61"/>
      <c r="F8" s="60" t="s">
        <v>3</v>
      </c>
      <c r="G8" s="50">
        <f>SUM(G5:G7)</f>
        <v>26743.83138</v>
      </c>
      <c r="J8" s="91" t="s">
        <v>97</v>
      </c>
      <c r="K8" s="93">
        <f>K5*K3</f>
        <v>1260</v>
      </c>
    </row>
    <row r="9" spans="2:15" ht="15" thickBot="1" x14ac:dyDescent="0.4">
      <c r="B9" s="59"/>
      <c r="C9" s="59"/>
      <c r="D9" s="62" t="s">
        <v>4</v>
      </c>
      <c r="E9" s="63"/>
      <c r="F9" s="62" t="s">
        <v>4</v>
      </c>
      <c r="G9" s="54">
        <f>G8*12%</f>
        <v>3209.2597655999998</v>
      </c>
      <c r="J9" s="91" t="s">
        <v>98</v>
      </c>
      <c r="K9" s="93">
        <f>SUM(K7:K8)</f>
        <v>7184.52</v>
      </c>
    </row>
    <row r="10" spans="2:15" ht="16" thickBot="1" x14ac:dyDescent="0.4">
      <c r="B10" s="64"/>
      <c r="C10" s="59"/>
      <c r="D10" s="65" t="s">
        <v>5</v>
      </c>
      <c r="E10" s="66"/>
      <c r="F10" s="65" t="s">
        <v>5</v>
      </c>
      <c r="G10" s="67">
        <f>SUM(G8:G9)</f>
        <v>29953.091145599999</v>
      </c>
      <c r="J10" s="94" t="s">
        <v>93</v>
      </c>
      <c r="K10" s="95">
        <v>0.45</v>
      </c>
    </row>
    <row r="11" spans="2:15" ht="15" thickBot="1" x14ac:dyDescent="0.4">
      <c r="J11" s="91" t="s">
        <v>94</v>
      </c>
      <c r="K11" s="93">
        <f>K9*K10</f>
        <v>3233.0340000000001</v>
      </c>
    </row>
    <row r="12" spans="2:15" ht="18.75" customHeight="1" thickBot="1" x14ac:dyDescent="0.4">
      <c r="B12" s="104" t="s">
        <v>39</v>
      </c>
      <c r="C12" s="105"/>
      <c r="D12" s="105"/>
      <c r="E12" s="105"/>
      <c r="F12" s="105"/>
      <c r="G12" s="106"/>
      <c r="J12" s="91" t="s">
        <v>92</v>
      </c>
      <c r="K12" s="93">
        <f>K9+K11</f>
        <v>10417.554</v>
      </c>
    </row>
    <row r="13" spans="2:15" ht="15" customHeight="1" thickBot="1" x14ac:dyDescent="0.3">
      <c r="B13" s="68" t="s">
        <v>0</v>
      </c>
      <c r="C13" s="69" t="s">
        <v>6</v>
      </c>
      <c r="D13" s="69" t="s">
        <v>1</v>
      </c>
      <c r="E13" s="70">
        <v>0</v>
      </c>
      <c r="F13" s="70"/>
      <c r="G13" s="71" t="s">
        <v>2</v>
      </c>
    </row>
    <row r="14" spans="2:15" ht="15" thickBot="1" x14ac:dyDescent="0.4">
      <c r="B14" s="72" t="s">
        <v>7</v>
      </c>
      <c r="C14" s="73">
        <v>2625</v>
      </c>
      <c r="D14" s="74">
        <v>0.5</v>
      </c>
      <c r="E14" s="74">
        <f>D14*$E$13</f>
        <v>0</v>
      </c>
      <c r="F14" s="74">
        <f>E14+D14</f>
        <v>0.5</v>
      </c>
      <c r="G14" s="75">
        <f>F14*C14</f>
        <v>1312.5</v>
      </c>
      <c r="J14" s="91" t="s">
        <v>89</v>
      </c>
      <c r="K14" s="98">
        <v>50</v>
      </c>
      <c r="L14" s="98">
        <v>4</v>
      </c>
    </row>
    <row r="15" spans="2:15" s="77" customFormat="1" ht="15" thickBot="1" x14ac:dyDescent="0.4">
      <c r="B15" s="76" t="s">
        <v>79</v>
      </c>
      <c r="C15" s="107">
        <v>4</v>
      </c>
      <c r="D15" s="109">
        <v>25</v>
      </c>
      <c r="E15" s="109">
        <f t="shared" ref="E15:E16" si="3">D15*$E$13</f>
        <v>0</v>
      </c>
      <c r="F15" s="109">
        <f t="shared" ref="F15:F16" si="4">E15+D15</f>
        <v>25</v>
      </c>
      <c r="G15" s="111">
        <f>F15*C15</f>
        <v>100</v>
      </c>
      <c r="J15" s="91" t="s">
        <v>88</v>
      </c>
      <c r="K15" s="92">
        <v>200</v>
      </c>
      <c r="L15" s="92">
        <v>2425</v>
      </c>
    </row>
    <row r="16" spans="2:15" s="77" customFormat="1" ht="15" thickBot="1" x14ac:dyDescent="0.4">
      <c r="B16" s="89" t="s">
        <v>85</v>
      </c>
      <c r="C16" s="108"/>
      <c r="D16" s="110"/>
      <c r="E16" s="110">
        <f t="shared" si="3"/>
        <v>0</v>
      </c>
      <c r="F16" s="110">
        <f t="shared" si="4"/>
        <v>0</v>
      </c>
      <c r="G16" s="112">
        <f t="shared" ref="G16" si="5">(D16+E16)*C16</f>
        <v>0</v>
      </c>
      <c r="J16" s="91" t="s">
        <v>90</v>
      </c>
      <c r="K16" s="92">
        <f>K14*K15</f>
        <v>10000</v>
      </c>
      <c r="L16" s="92">
        <f>L14*L15</f>
        <v>9700</v>
      </c>
    </row>
    <row r="17" spans="2:11" s="77" customFormat="1" ht="16" thickBot="1" x14ac:dyDescent="0.3">
      <c r="B17" s="78"/>
      <c r="C17" s="79"/>
      <c r="D17" s="80" t="s">
        <v>3</v>
      </c>
      <c r="E17" s="81"/>
      <c r="F17" s="80" t="s">
        <v>3</v>
      </c>
      <c r="G17" s="75">
        <f>SUM(G14:G15)</f>
        <v>1412.5</v>
      </c>
    </row>
    <row r="18" spans="2:11" s="77" customFormat="1" ht="16" thickBot="1" x14ac:dyDescent="0.3">
      <c r="B18" s="78"/>
      <c r="C18" s="79"/>
      <c r="D18" s="82" t="s">
        <v>86</v>
      </c>
      <c r="E18" s="83"/>
      <c r="F18" s="82" t="s">
        <v>86</v>
      </c>
      <c r="G18" s="84">
        <v>25</v>
      </c>
      <c r="J18" s="99" t="s">
        <v>106</v>
      </c>
      <c r="K18" s="100"/>
    </row>
    <row r="19" spans="2:11" s="77" customFormat="1" ht="15" thickBot="1" x14ac:dyDescent="0.4">
      <c r="B19" s="79"/>
      <c r="C19" s="79"/>
      <c r="D19" s="82" t="s">
        <v>4</v>
      </c>
      <c r="E19" s="83"/>
      <c r="F19" s="82" t="s">
        <v>4</v>
      </c>
      <c r="G19" s="84">
        <f>(G17-G18)*H19</f>
        <v>166.5</v>
      </c>
      <c r="H19" s="90">
        <v>0.12</v>
      </c>
      <c r="J19" s="91" t="s">
        <v>102</v>
      </c>
      <c r="K19" s="96">
        <v>1.6</v>
      </c>
    </row>
    <row r="20" spans="2:11" s="77" customFormat="1" ht="15" thickBot="1" x14ac:dyDescent="0.4">
      <c r="B20" s="79"/>
      <c r="C20" s="79"/>
      <c r="D20" s="85" t="s">
        <v>5</v>
      </c>
      <c r="E20" s="86"/>
      <c r="F20" s="85" t="s">
        <v>5</v>
      </c>
      <c r="G20" s="87">
        <f>(G17-G18)+G19</f>
        <v>1554</v>
      </c>
      <c r="J20" s="91" t="s">
        <v>103</v>
      </c>
      <c r="K20" s="96">
        <v>4.2</v>
      </c>
    </row>
    <row r="21" spans="2:11" s="77" customFormat="1" ht="15" thickBot="1" x14ac:dyDescent="0.4">
      <c r="B21" s="42"/>
      <c r="C21" s="42"/>
      <c r="D21" s="42"/>
      <c r="E21" s="42"/>
      <c r="F21" s="42"/>
      <c r="G21" s="42"/>
      <c r="J21" s="91" t="s">
        <v>104</v>
      </c>
      <c r="K21" s="96">
        <f>(K12/K16)</f>
        <v>1.0417554</v>
      </c>
    </row>
    <row r="22" spans="2:11" s="77" customFormat="1" ht="13" thickBot="1" x14ac:dyDescent="0.3">
      <c r="B22" s="42"/>
      <c r="C22" s="42"/>
      <c r="D22" s="42"/>
      <c r="E22" s="42"/>
      <c r="F22" s="42"/>
      <c r="G22" s="42"/>
    </row>
    <row r="23" spans="2:11" ht="15" thickBot="1" x14ac:dyDescent="0.4">
      <c r="B23" s="101" t="s">
        <v>82</v>
      </c>
      <c r="C23" s="102"/>
      <c r="D23" s="102"/>
      <c r="E23" s="102"/>
      <c r="F23" s="102"/>
      <c r="G23" s="103"/>
      <c r="J23" s="99" t="s">
        <v>99</v>
      </c>
      <c r="K23" s="100"/>
    </row>
    <row r="24" spans="2:11" ht="15" thickBot="1" x14ac:dyDescent="0.4">
      <c r="B24" s="43" t="s">
        <v>0</v>
      </c>
      <c r="C24" s="44" t="s">
        <v>6</v>
      </c>
      <c r="D24" s="44" t="s">
        <v>1</v>
      </c>
      <c r="E24" s="45">
        <v>0.2</v>
      </c>
      <c r="F24" s="45"/>
      <c r="G24" s="46" t="s">
        <v>2</v>
      </c>
      <c r="J24" s="91" t="s">
        <v>100</v>
      </c>
      <c r="K24" s="96">
        <f>K19*K15</f>
        <v>320</v>
      </c>
    </row>
    <row r="25" spans="2:11" ht="15" thickBot="1" x14ac:dyDescent="0.4">
      <c r="B25" s="55" t="s">
        <v>81</v>
      </c>
      <c r="C25" s="56">
        <v>50</v>
      </c>
      <c r="D25" s="57">
        <v>0.6</v>
      </c>
      <c r="E25" s="57">
        <f t="shared" ref="E25" si="6">D25*$E$4</f>
        <v>0</v>
      </c>
      <c r="F25" s="57">
        <v>2.2999999999999998</v>
      </c>
      <c r="G25" s="58">
        <f t="shared" ref="G25" si="7">F25*C25</f>
        <v>114.99999999999999</v>
      </c>
      <c r="J25" s="91" t="s">
        <v>105</v>
      </c>
      <c r="K25" s="96">
        <f>K20*K15</f>
        <v>840</v>
      </c>
    </row>
    <row r="26" spans="2:11" ht="15" thickBot="1" x14ac:dyDescent="0.4">
      <c r="B26" s="59"/>
      <c r="C26" s="59"/>
      <c r="D26" s="60" t="s">
        <v>3</v>
      </c>
      <c r="E26" s="61"/>
      <c r="F26" s="60" t="s">
        <v>3</v>
      </c>
      <c r="G26" s="50">
        <f>SUM(G25:G25)</f>
        <v>114.99999999999999</v>
      </c>
      <c r="J26" s="91" t="s">
        <v>101</v>
      </c>
      <c r="K26" s="96">
        <f>(K16+L16)*K21</f>
        <v>20522.58138</v>
      </c>
    </row>
    <row r="27" spans="2:11" ht="15" thickBot="1" x14ac:dyDescent="0.4">
      <c r="B27" s="59"/>
      <c r="C27" s="59"/>
      <c r="D27" s="62" t="s">
        <v>4</v>
      </c>
      <c r="E27" s="63"/>
      <c r="F27" s="62" t="s">
        <v>4</v>
      </c>
      <c r="G27" s="54">
        <f>G26*12%</f>
        <v>13.799999999999997</v>
      </c>
    </row>
    <row r="28" spans="2:11" ht="16" thickBot="1" x14ac:dyDescent="0.4">
      <c r="B28" s="64"/>
      <c r="C28" s="59"/>
      <c r="D28" s="65" t="s">
        <v>5</v>
      </c>
      <c r="E28" s="66"/>
      <c r="F28" s="65" t="s">
        <v>5</v>
      </c>
      <c r="G28" s="67">
        <f>SUM(G26:G27)</f>
        <v>128.79999999999998</v>
      </c>
    </row>
  </sheetData>
  <mergeCells count="10">
    <mergeCell ref="J18:K18"/>
    <mergeCell ref="J23:K23"/>
    <mergeCell ref="B23:G23"/>
    <mergeCell ref="B3:G3"/>
    <mergeCell ref="B12:G12"/>
    <mergeCell ref="C15:C16"/>
    <mergeCell ref="D15:D16"/>
    <mergeCell ref="G15:G16"/>
    <mergeCell ref="E15:E16"/>
    <mergeCell ref="F15:F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2550-47E4-47C8-86EA-20667D87D00E}">
  <dimension ref="A2:FS27"/>
  <sheetViews>
    <sheetView zoomScale="69" zoomScaleNormal="69" workbookViewId="0">
      <selection activeCell="H26" sqref="H26"/>
    </sheetView>
  </sheetViews>
  <sheetFormatPr baseColWidth="10" defaultRowHeight="14.5" x14ac:dyDescent="0.35"/>
  <cols>
    <col min="1" max="1" width="15.1796875" style="114" customWidth="1"/>
    <col min="2" max="2" width="3.81640625" style="114" customWidth="1"/>
    <col min="3" max="3" width="18.26953125" style="114" customWidth="1"/>
    <col min="4" max="5" width="16.54296875" style="114" customWidth="1"/>
    <col min="6" max="7" width="15.81640625" style="114" customWidth="1"/>
    <col min="8" max="8" width="10.90625" style="114"/>
    <col min="9" max="9" width="5.81640625" style="114" customWidth="1"/>
    <col min="10" max="10" width="10.90625" style="114"/>
    <col min="11" max="11" width="21.1796875" style="114" customWidth="1"/>
    <col min="12" max="12" width="26" style="114" customWidth="1"/>
    <col min="13" max="14" width="10.90625" style="114"/>
    <col min="15" max="114" width="3" style="114" customWidth="1"/>
    <col min="115" max="115" width="2.54296875" style="114" bestFit="1" customWidth="1"/>
    <col min="116" max="130" width="3.453125" style="114" bestFit="1" customWidth="1"/>
    <col min="131" max="131" width="2.453125" style="114" bestFit="1" customWidth="1"/>
    <col min="132" max="132" width="2.54296875" style="114" bestFit="1" customWidth="1"/>
    <col min="133" max="133" width="2.453125" style="114" bestFit="1" customWidth="1"/>
    <col min="134" max="134" width="3.1796875" style="114" bestFit="1" customWidth="1"/>
    <col min="135" max="135" width="2.54296875" style="114" bestFit="1" customWidth="1"/>
    <col min="136" max="136" width="2.453125" style="114" bestFit="1" customWidth="1"/>
    <col min="137" max="137" width="2.54296875" style="114" bestFit="1" customWidth="1"/>
    <col min="138" max="152" width="3.453125" style="114" bestFit="1" customWidth="1"/>
    <col min="153" max="153" width="2.453125" style="114" bestFit="1" customWidth="1"/>
    <col min="154" max="154" width="2.54296875" style="114" bestFit="1" customWidth="1"/>
    <col min="155" max="155" width="2.453125" style="114" bestFit="1" customWidth="1"/>
    <col min="156" max="156" width="3.1796875" style="114" bestFit="1" customWidth="1"/>
    <col min="157" max="157" width="2.54296875" style="114" bestFit="1" customWidth="1"/>
    <col min="158" max="158" width="2.453125" style="114" bestFit="1" customWidth="1"/>
    <col min="159" max="159" width="2.54296875" style="114" bestFit="1" customWidth="1"/>
    <col min="160" max="174" width="3.453125" style="114" bestFit="1" customWidth="1"/>
    <col min="175" max="278" width="10.90625" style="114"/>
    <col min="279" max="279" width="15.1796875" style="114" customWidth="1"/>
    <col min="280" max="280" width="3.81640625" style="114" customWidth="1"/>
    <col min="281" max="281" width="18.26953125" style="114" customWidth="1"/>
    <col min="282" max="283" width="16.54296875" style="114" customWidth="1"/>
    <col min="284" max="285" width="15.81640625" style="114" customWidth="1"/>
    <col min="286" max="286" width="10.90625" style="114"/>
    <col min="287" max="287" width="5.81640625" style="114" customWidth="1"/>
    <col min="288" max="288" width="10.90625" style="114"/>
    <col min="289" max="289" width="21.1796875" style="114" customWidth="1"/>
    <col min="290" max="290" width="26" style="114" customWidth="1"/>
    <col min="291" max="292" width="10.90625" style="114"/>
    <col min="293" max="392" width="3" style="114" customWidth="1"/>
    <col min="393" max="393" width="2.54296875" style="114" bestFit="1" customWidth="1"/>
    <col min="394" max="408" width="3.453125" style="114" bestFit="1" customWidth="1"/>
    <col min="409" max="409" width="2.453125" style="114" bestFit="1" customWidth="1"/>
    <col min="410" max="410" width="2.54296875" style="114" bestFit="1" customWidth="1"/>
    <col min="411" max="411" width="2.453125" style="114" bestFit="1" customWidth="1"/>
    <col min="412" max="412" width="3.1796875" style="114" bestFit="1" customWidth="1"/>
    <col min="413" max="413" width="2.54296875" style="114" bestFit="1" customWidth="1"/>
    <col min="414" max="414" width="2.453125" style="114" bestFit="1" customWidth="1"/>
    <col min="415" max="415" width="2.54296875" style="114" bestFit="1" customWidth="1"/>
    <col min="416" max="430" width="3.453125" style="114" bestFit="1" customWidth="1"/>
    <col min="431" max="534" width="10.90625" style="114"/>
    <col min="535" max="535" width="15.1796875" style="114" customWidth="1"/>
    <col min="536" max="536" width="3.81640625" style="114" customWidth="1"/>
    <col min="537" max="537" width="18.26953125" style="114" customWidth="1"/>
    <col min="538" max="539" width="16.54296875" style="114" customWidth="1"/>
    <col min="540" max="541" width="15.81640625" style="114" customWidth="1"/>
    <col min="542" max="542" width="10.90625" style="114"/>
    <col min="543" max="543" width="5.81640625" style="114" customWidth="1"/>
    <col min="544" max="544" width="10.90625" style="114"/>
    <col min="545" max="545" width="21.1796875" style="114" customWidth="1"/>
    <col min="546" max="546" width="26" style="114" customWidth="1"/>
    <col min="547" max="548" width="10.90625" style="114"/>
    <col min="549" max="648" width="3" style="114" customWidth="1"/>
    <col min="649" max="649" width="2.54296875" style="114" bestFit="1" customWidth="1"/>
    <col min="650" max="664" width="3.453125" style="114" bestFit="1" customWidth="1"/>
    <col min="665" max="665" width="2.453125" style="114" bestFit="1" customWidth="1"/>
    <col min="666" max="666" width="2.54296875" style="114" bestFit="1" customWidth="1"/>
    <col min="667" max="667" width="2.453125" style="114" bestFit="1" customWidth="1"/>
    <col min="668" max="668" width="3.1796875" style="114" bestFit="1" customWidth="1"/>
    <col min="669" max="669" width="2.54296875" style="114" bestFit="1" customWidth="1"/>
    <col min="670" max="670" width="2.453125" style="114" bestFit="1" customWidth="1"/>
    <col min="671" max="671" width="2.54296875" style="114" bestFit="1" customWidth="1"/>
    <col min="672" max="686" width="3.453125" style="114" bestFit="1" customWidth="1"/>
    <col min="687" max="790" width="10.90625" style="114"/>
    <col min="791" max="791" width="15.1796875" style="114" customWidth="1"/>
    <col min="792" max="792" width="3.81640625" style="114" customWidth="1"/>
    <col min="793" max="793" width="18.26953125" style="114" customWidth="1"/>
    <col min="794" max="795" width="16.54296875" style="114" customWidth="1"/>
    <col min="796" max="797" width="15.81640625" style="114" customWidth="1"/>
    <col min="798" max="798" width="10.90625" style="114"/>
    <col min="799" max="799" width="5.81640625" style="114" customWidth="1"/>
    <col min="800" max="800" width="10.90625" style="114"/>
    <col min="801" max="801" width="21.1796875" style="114" customWidth="1"/>
    <col min="802" max="802" width="26" style="114" customWidth="1"/>
    <col min="803" max="804" width="10.90625" style="114"/>
    <col min="805" max="904" width="3" style="114" customWidth="1"/>
    <col min="905" max="905" width="2.54296875" style="114" bestFit="1" customWidth="1"/>
    <col min="906" max="920" width="3.453125" style="114" bestFit="1" customWidth="1"/>
    <col min="921" max="921" width="2.453125" style="114" bestFit="1" customWidth="1"/>
    <col min="922" max="922" width="2.54296875" style="114" bestFit="1" customWidth="1"/>
    <col min="923" max="923" width="2.453125" style="114" bestFit="1" customWidth="1"/>
    <col min="924" max="924" width="3.1796875" style="114" bestFit="1" customWidth="1"/>
    <col min="925" max="925" width="2.54296875" style="114" bestFit="1" customWidth="1"/>
    <col min="926" max="926" width="2.453125" style="114" bestFit="1" customWidth="1"/>
    <col min="927" max="927" width="2.54296875" style="114" bestFit="1" customWidth="1"/>
    <col min="928" max="942" width="3.453125" style="114" bestFit="1" customWidth="1"/>
    <col min="943" max="1046" width="10.90625" style="114"/>
    <col min="1047" max="1047" width="15.1796875" style="114" customWidth="1"/>
    <col min="1048" max="1048" width="3.81640625" style="114" customWidth="1"/>
    <col min="1049" max="1049" width="18.26953125" style="114" customWidth="1"/>
    <col min="1050" max="1051" width="16.54296875" style="114" customWidth="1"/>
    <col min="1052" max="1053" width="15.81640625" style="114" customWidth="1"/>
    <col min="1054" max="1054" width="10.90625" style="114"/>
    <col min="1055" max="1055" width="5.81640625" style="114" customWidth="1"/>
    <col min="1056" max="1056" width="10.90625" style="114"/>
    <col min="1057" max="1057" width="21.1796875" style="114" customWidth="1"/>
    <col min="1058" max="1058" width="26" style="114" customWidth="1"/>
    <col min="1059" max="1060" width="10.90625" style="114"/>
    <col min="1061" max="1160" width="3" style="114" customWidth="1"/>
    <col min="1161" max="1161" width="2.54296875" style="114" bestFit="1" customWidth="1"/>
    <col min="1162" max="1176" width="3.453125" style="114" bestFit="1" customWidth="1"/>
    <col min="1177" max="1177" width="2.453125" style="114" bestFit="1" customWidth="1"/>
    <col min="1178" max="1178" width="2.54296875" style="114" bestFit="1" customWidth="1"/>
    <col min="1179" max="1179" width="2.453125" style="114" bestFit="1" customWidth="1"/>
    <col min="1180" max="1180" width="3.1796875" style="114" bestFit="1" customWidth="1"/>
    <col min="1181" max="1181" width="2.54296875" style="114" bestFit="1" customWidth="1"/>
    <col min="1182" max="1182" width="2.453125" style="114" bestFit="1" customWidth="1"/>
    <col min="1183" max="1183" width="2.54296875" style="114" bestFit="1" customWidth="1"/>
    <col min="1184" max="1198" width="3.453125" style="114" bestFit="1" customWidth="1"/>
    <col min="1199" max="1302" width="10.90625" style="114"/>
    <col min="1303" max="1303" width="15.1796875" style="114" customWidth="1"/>
    <col min="1304" max="1304" width="3.81640625" style="114" customWidth="1"/>
    <col min="1305" max="1305" width="18.26953125" style="114" customWidth="1"/>
    <col min="1306" max="1307" width="16.54296875" style="114" customWidth="1"/>
    <col min="1308" max="1309" width="15.81640625" style="114" customWidth="1"/>
    <col min="1310" max="1310" width="10.90625" style="114"/>
    <col min="1311" max="1311" width="5.81640625" style="114" customWidth="1"/>
    <col min="1312" max="1312" width="10.90625" style="114"/>
    <col min="1313" max="1313" width="21.1796875" style="114" customWidth="1"/>
    <col min="1314" max="1314" width="26" style="114" customWidth="1"/>
    <col min="1315" max="1316" width="10.90625" style="114"/>
    <col min="1317" max="1416" width="3" style="114" customWidth="1"/>
    <col min="1417" max="1417" width="2.54296875" style="114" bestFit="1" customWidth="1"/>
    <col min="1418" max="1432" width="3.453125" style="114" bestFit="1" customWidth="1"/>
    <col min="1433" max="1433" width="2.453125" style="114" bestFit="1" customWidth="1"/>
    <col min="1434" max="1434" width="2.54296875" style="114" bestFit="1" customWidth="1"/>
    <col min="1435" max="1435" width="2.453125" style="114" bestFit="1" customWidth="1"/>
    <col min="1436" max="1436" width="3.1796875" style="114" bestFit="1" customWidth="1"/>
    <col min="1437" max="1437" width="2.54296875" style="114" bestFit="1" customWidth="1"/>
    <col min="1438" max="1438" width="2.453125" style="114" bestFit="1" customWidth="1"/>
    <col min="1439" max="1439" width="2.54296875" style="114" bestFit="1" customWidth="1"/>
    <col min="1440" max="1454" width="3.453125" style="114" bestFit="1" customWidth="1"/>
    <col min="1455" max="1558" width="10.90625" style="114"/>
    <col min="1559" max="1559" width="15.1796875" style="114" customWidth="1"/>
    <col min="1560" max="1560" width="3.81640625" style="114" customWidth="1"/>
    <col min="1561" max="1561" width="18.26953125" style="114" customWidth="1"/>
    <col min="1562" max="1563" width="16.54296875" style="114" customWidth="1"/>
    <col min="1564" max="1565" width="15.81640625" style="114" customWidth="1"/>
    <col min="1566" max="1566" width="10.90625" style="114"/>
    <col min="1567" max="1567" width="5.81640625" style="114" customWidth="1"/>
    <col min="1568" max="1568" width="10.90625" style="114"/>
    <col min="1569" max="1569" width="21.1796875" style="114" customWidth="1"/>
    <col min="1570" max="1570" width="26" style="114" customWidth="1"/>
    <col min="1571" max="1572" width="10.90625" style="114"/>
    <col min="1573" max="1672" width="3" style="114" customWidth="1"/>
    <col min="1673" max="1673" width="2.54296875" style="114" bestFit="1" customWidth="1"/>
    <col min="1674" max="1688" width="3.453125" style="114" bestFit="1" customWidth="1"/>
    <col min="1689" max="1689" width="2.453125" style="114" bestFit="1" customWidth="1"/>
    <col min="1690" max="1690" width="2.54296875" style="114" bestFit="1" customWidth="1"/>
    <col min="1691" max="1691" width="2.453125" style="114" bestFit="1" customWidth="1"/>
    <col min="1692" max="1692" width="3.1796875" style="114" bestFit="1" customWidth="1"/>
    <col min="1693" max="1693" width="2.54296875" style="114" bestFit="1" customWidth="1"/>
    <col min="1694" max="1694" width="2.453125" style="114" bestFit="1" customWidth="1"/>
    <col min="1695" max="1695" width="2.54296875" style="114" bestFit="1" customWidth="1"/>
    <col min="1696" max="1710" width="3.453125" style="114" bestFit="1" customWidth="1"/>
    <col min="1711" max="1814" width="10.90625" style="114"/>
    <col min="1815" max="1815" width="15.1796875" style="114" customWidth="1"/>
    <col min="1816" max="1816" width="3.81640625" style="114" customWidth="1"/>
    <col min="1817" max="1817" width="18.26953125" style="114" customWidth="1"/>
    <col min="1818" max="1819" width="16.54296875" style="114" customWidth="1"/>
    <col min="1820" max="1821" width="15.81640625" style="114" customWidth="1"/>
    <col min="1822" max="1822" width="10.90625" style="114"/>
    <col min="1823" max="1823" width="5.81640625" style="114" customWidth="1"/>
    <col min="1824" max="1824" width="10.90625" style="114"/>
    <col min="1825" max="1825" width="21.1796875" style="114" customWidth="1"/>
    <col min="1826" max="1826" width="26" style="114" customWidth="1"/>
    <col min="1827" max="1828" width="10.90625" style="114"/>
    <col min="1829" max="1928" width="3" style="114" customWidth="1"/>
    <col min="1929" max="1929" width="2.54296875" style="114" bestFit="1" customWidth="1"/>
    <col min="1930" max="1944" width="3.453125" style="114" bestFit="1" customWidth="1"/>
    <col min="1945" max="1945" width="2.453125" style="114" bestFit="1" customWidth="1"/>
    <col min="1946" max="1946" width="2.54296875" style="114" bestFit="1" customWidth="1"/>
    <col min="1947" max="1947" width="2.453125" style="114" bestFit="1" customWidth="1"/>
    <col min="1948" max="1948" width="3.1796875" style="114" bestFit="1" customWidth="1"/>
    <col min="1949" max="1949" width="2.54296875" style="114" bestFit="1" customWidth="1"/>
    <col min="1950" max="1950" width="2.453125" style="114" bestFit="1" customWidth="1"/>
    <col min="1951" max="1951" width="2.54296875" style="114" bestFit="1" customWidth="1"/>
    <col min="1952" max="1966" width="3.453125" style="114" bestFit="1" customWidth="1"/>
    <col min="1967" max="2070" width="10.90625" style="114"/>
    <col min="2071" max="2071" width="15.1796875" style="114" customWidth="1"/>
    <col min="2072" max="2072" width="3.81640625" style="114" customWidth="1"/>
    <col min="2073" max="2073" width="18.26953125" style="114" customWidth="1"/>
    <col min="2074" max="2075" width="16.54296875" style="114" customWidth="1"/>
    <col min="2076" max="2077" width="15.81640625" style="114" customWidth="1"/>
    <col min="2078" max="2078" width="10.90625" style="114"/>
    <col min="2079" max="2079" width="5.81640625" style="114" customWidth="1"/>
    <col min="2080" max="2080" width="10.90625" style="114"/>
    <col min="2081" max="2081" width="21.1796875" style="114" customWidth="1"/>
    <col min="2082" max="2082" width="26" style="114" customWidth="1"/>
    <col min="2083" max="2084" width="10.90625" style="114"/>
    <col min="2085" max="2184" width="3" style="114" customWidth="1"/>
    <col min="2185" max="2185" width="2.54296875" style="114" bestFit="1" customWidth="1"/>
    <col min="2186" max="2200" width="3.453125" style="114" bestFit="1" customWidth="1"/>
    <col min="2201" max="2201" width="2.453125" style="114" bestFit="1" customWidth="1"/>
    <col min="2202" max="2202" width="2.54296875" style="114" bestFit="1" customWidth="1"/>
    <col min="2203" max="2203" width="2.453125" style="114" bestFit="1" customWidth="1"/>
    <col min="2204" max="2204" width="3.1796875" style="114" bestFit="1" customWidth="1"/>
    <col min="2205" max="2205" width="2.54296875" style="114" bestFit="1" customWidth="1"/>
    <col min="2206" max="2206" width="2.453125" style="114" bestFit="1" customWidth="1"/>
    <col min="2207" max="2207" width="2.54296875" style="114" bestFit="1" customWidth="1"/>
    <col min="2208" max="2222" width="3.453125" style="114" bestFit="1" customWidth="1"/>
    <col min="2223" max="2326" width="10.90625" style="114"/>
    <col min="2327" max="2327" width="15.1796875" style="114" customWidth="1"/>
    <col min="2328" max="2328" width="3.81640625" style="114" customWidth="1"/>
    <col min="2329" max="2329" width="18.26953125" style="114" customWidth="1"/>
    <col min="2330" max="2331" width="16.54296875" style="114" customWidth="1"/>
    <col min="2332" max="2333" width="15.81640625" style="114" customWidth="1"/>
    <col min="2334" max="2334" width="10.90625" style="114"/>
    <col min="2335" max="2335" width="5.81640625" style="114" customWidth="1"/>
    <col min="2336" max="2336" width="10.90625" style="114"/>
    <col min="2337" max="2337" width="21.1796875" style="114" customWidth="1"/>
    <col min="2338" max="2338" width="26" style="114" customWidth="1"/>
    <col min="2339" max="2340" width="10.90625" style="114"/>
    <col min="2341" max="2440" width="3" style="114" customWidth="1"/>
    <col min="2441" max="2441" width="2.54296875" style="114" bestFit="1" customWidth="1"/>
    <col min="2442" max="2456" width="3.453125" style="114" bestFit="1" customWidth="1"/>
    <col min="2457" max="2457" width="2.453125" style="114" bestFit="1" customWidth="1"/>
    <col min="2458" max="2458" width="2.54296875" style="114" bestFit="1" customWidth="1"/>
    <col min="2459" max="2459" width="2.453125" style="114" bestFit="1" customWidth="1"/>
    <col min="2460" max="2460" width="3.1796875" style="114" bestFit="1" customWidth="1"/>
    <col min="2461" max="2461" width="2.54296875" style="114" bestFit="1" customWidth="1"/>
    <col min="2462" max="2462" width="2.453125" style="114" bestFit="1" customWidth="1"/>
    <col min="2463" max="2463" width="2.54296875" style="114" bestFit="1" customWidth="1"/>
    <col min="2464" max="2478" width="3.453125" style="114" bestFit="1" customWidth="1"/>
    <col min="2479" max="2582" width="10.90625" style="114"/>
    <col min="2583" max="2583" width="15.1796875" style="114" customWidth="1"/>
    <col min="2584" max="2584" width="3.81640625" style="114" customWidth="1"/>
    <col min="2585" max="2585" width="18.26953125" style="114" customWidth="1"/>
    <col min="2586" max="2587" width="16.54296875" style="114" customWidth="1"/>
    <col min="2588" max="2589" width="15.81640625" style="114" customWidth="1"/>
    <col min="2590" max="2590" width="10.90625" style="114"/>
    <col min="2591" max="2591" width="5.81640625" style="114" customWidth="1"/>
    <col min="2592" max="2592" width="10.90625" style="114"/>
    <col min="2593" max="2593" width="21.1796875" style="114" customWidth="1"/>
    <col min="2594" max="2594" width="26" style="114" customWidth="1"/>
    <col min="2595" max="2596" width="10.90625" style="114"/>
    <col min="2597" max="2696" width="3" style="114" customWidth="1"/>
    <col min="2697" max="2697" width="2.54296875" style="114" bestFit="1" customWidth="1"/>
    <col min="2698" max="2712" width="3.453125" style="114" bestFit="1" customWidth="1"/>
    <col min="2713" max="2713" width="2.453125" style="114" bestFit="1" customWidth="1"/>
    <col min="2714" max="2714" width="2.54296875" style="114" bestFit="1" customWidth="1"/>
    <col min="2715" max="2715" width="2.453125" style="114" bestFit="1" customWidth="1"/>
    <col min="2716" max="2716" width="3.1796875" style="114" bestFit="1" customWidth="1"/>
    <col min="2717" max="2717" width="2.54296875" style="114" bestFit="1" customWidth="1"/>
    <col min="2718" max="2718" width="2.453125" style="114" bestFit="1" customWidth="1"/>
    <col min="2719" max="2719" width="2.54296875" style="114" bestFit="1" customWidth="1"/>
    <col min="2720" max="2734" width="3.453125" style="114" bestFit="1" customWidth="1"/>
    <col min="2735" max="2838" width="10.90625" style="114"/>
    <col min="2839" max="2839" width="15.1796875" style="114" customWidth="1"/>
    <col min="2840" max="2840" width="3.81640625" style="114" customWidth="1"/>
    <col min="2841" max="2841" width="18.26953125" style="114" customWidth="1"/>
    <col min="2842" max="2843" width="16.54296875" style="114" customWidth="1"/>
    <col min="2844" max="2845" width="15.81640625" style="114" customWidth="1"/>
    <col min="2846" max="2846" width="10.90625" style="114"/>
    <col min="2847" max="2847" width="5.81640625" style="114" customWidth="1"/>
    <col min="2848" max="2848" width="10.90625" style="114"/>
    <col min="2849" max="2849" width="21.1796875" style="114" customWidth="1"/>
    <col min="2850" max="2850" width="26" style="114" customWidth="1"/>
    <col min="2851" max="2852" width="10.90625" style="114"/>
    <col min="2853" max="2952" width="3" style="114" customWidth="1"/>
    <col min="2953" max="2953" width="2.54296875" style="114" bestFit="1" customWidth="1"/>
    <col min="2954" max="2968" width="3.453125" style="114" bestFit="1" customWidth="1"/>
    <col min="2969" max="2969" width="2.453125" style="114" bestFit="1" customWidth="1"/>
    <col min="2970" max="2970" width="2.54296875" style="114" bestFit="1" customWidth="1"/>
    <col min="2971" max="2971" width="2.453125" style="114" bestFit="1" customWidth="1"/>
    <col min="2972" max="2972" width="3.1796875" style="114" bestFit="1" customWidth="1"/>
    <col min="2973" max="2973" width="2.54296875" style="114" bestFit="1" customWidth="1"/>
    <col min="2974" max="2974" width="2.453125" style="114" bestFit="1" customWidth="1"/>
    <col min="2975" max="2975" width="2.54296875" style="114" bestFit="1" customWidth="1"/>
    <col min="2976" max="2990" width="3.453125" style="114" bestFit="1" customWidth="1"/>
    <col min="2991" max="3094" width="10.90625" style="114"/>
    <col min="3095" max="3095" width="15.1796875" style="114" customWidth="1"/>
    <col min="3096" max="3096" width="3.81640625" style="114" customWidth="1"/>
    <col min="3097" max="3097" width="18.26953125" style="114" customWidth="1"/>
    <col min="3098" max="3099" width="16.54296875" style="114" customWidth="1"/>
    <col min="3100" max="3101" width="15.81640625" style="114" customWidth="1"/>
    <col min="3102" max="3102" width="10.90625" style="114"/>
    <col min="3103" max="3103" width="5.81640625" style="114" customWidth="1"/>
    <col min="3104" max="3104" width="10.90625" style="114"/>
    <col min="3105" max="3105" width="21.1796875" style="114" customWidth="1"/>
    <col min="3106" max="3106" width="26" style="114" customWidth="1"/>
    <col min="3107" max="3108" width="10.90625" style="114"/>
    <col min="3109" max="3208" width="3" style="114" customWidth="1"/>
    <col min="3209" max="3209" width="2.54296875" style="114" bestFit="1" customWidth="1"/>
    <col min="3210" max="3224" width="3.453125" style="114" bestFit="1" customWidth="1"/>
    <col min="3225" max="3225" width="2.453125" style="114" bestFit="1" customWidth="1"/>
    <col min="3226" max="3226" width="2.54296875" style="114" bestFit="1" customWidth="1"/>
    <col min="3227" max="3227" width="2.453125" style="114" bestFit="1" customWidth="1"/>
    <col min="3228" max="3228" width="3.1796875" style="114" bestFit="1" customWidth="1"/>
    <col min="3229" max="3229" width="2.54296875" style="114" bestFit="1" customWidth="1"/>
    <col min="3230" max="3230" width="2.453125" style="114" bestFit="1" customWidth="1"/>
    <col min="3231" max="3231" width="2.54296875" style="114" bestFit="1" customWidth="1"/>
    <col min="3232" max="3246" width="3.453125" style="114" bestFit="1" customWidth="1"/>
    <col min="3247" max="3350" width="10.90625" style="114"/>
    <col min="3351" max="3351" width="15.1796875" style="114" customWidth="1"/>
    <col min="3352" max="3352" width="3.81640625" style="114" customWidth="1"/>
    <col min="3353" max="3353" width="18.26953125" style="114" customWidth="1"/>
    <col min="3354" max="3355" width="16.54296875" style="114" customWidth="1"/>
    <col min="3356" max="3357" width="15.81640625" style="114" customWidth="1"/>
    <col min="3358" max="3358" width="10.90625" style="114"/>
    <col min="3359" max="3359" width="5.81640625" style="114" customWidth="1"/>
    <col min="3360" max="3360" width="10.90625" style="114"/>
    <col min="3361" max="3361" width="21.1796875" style="114" customWidth="1"/>
    <col min="3362" max="3362" width="26" style="114" customWidth="1"/>
    <col min="3363" max="3364" width="10.90625" style="114"/>
    <col min="3365" max="3464" width="3" style="114" customWidth="1"/>
    <col min="3465" max="3465" width="2.54296875" style="114" bestFit="1" customWidth="1"/>
    <col min="3466" max="3480" width="3.453125" style="114" bestFit="1" customWidth="1"/>
    <col min="3481" max="3481" width="2.453125" style="114" bestFit="1" customWidth="1"/>
    <col min="3482" max="3482" width="2.54296875" style="114" bestFit="1" customWidth="1"/>
    <col min="3483" max="3483" width="2.453125" style="114" bestFit="1" customWidth="1"/>
    <col min="3484" max="3484" width="3.1796875" style="114" bestFit="1" customWidth="1"/>
    <col min="3485" max="3485" width="2.54296875" style="114" bestFit="1" customWidth="1"/>
    <col min="3486" max="3486" width="2.453125" style="114" bestFit="1" customWidth="1"/>
    <col min="3487" max="3487" width="2.54296875" style="114" bestFit="1" customWidth="1"/>
    <col min="3488" max="3502" width="3.453125" style="114" bestFit="1" customWidth="1"/>
    <col min="3503" max="3606" width="10.90625" style="114"/>
    <col min="3607" max="3607" width="15.1796875" style="114" customWidth="1"/>
    <col min="3608" max="3608" width="3.81640625" style="114" customWidth="1"/>
    <col min="3609" max="3609" width="18.26953125" style="114" customWidth="1"/>
    <col min="3610" max="3611" width="16.54296875" style="114" customWidth="1"/>
    <col min="3612" max="3613" width="15.81640625" style="114" customWidth="1"/>
    <col min="3614" max="3614" width="10.90625" style="114"/>
    <col min="3615" max="3615" width="5.81640625" style="114" customWidth="1"/>
    <col min="3616" max="3616" width="10.90625" style="114"/>
    <col min="3617" max="3617" width="21.1796875" style="114" customWidth="1"/>
    <col min="3618" max="3618" width="26" style="114" customWidth="1"/>
    <col min="3619" max="3620" width="10.90625" style="114"/>
    <col min="3621" max="3720" width="3" style="114" customWidth="1"/>
    <col min="3721" max="3721" width="2.54296875" style="114" bestFit="1" customWidth="1"/>
    <col min="3722" max="3736" width="3.453125" style="114" bestFit="1" customWidth="1"/>
    <col min="3737" max="3737" width="2.453125" style="114" bestFit="1" customWidth="1"/>
    <col min="3738" max="3738" width="2.54296875" style="114" bestFit="1" customWidth="1"/>
    <col min="3739" max="3739" width="2.453125" style="114" bestFit="1" customWidth="1"/>
    <col min="3740" max="3740" width="3.1796875" style="114" bestFit="1" customWidth="1"/>
    <col min="3741" max="3741" width="2.54296875" style="114" bestFit="1" customWidth="1"/>
    <col min="3742" max="3742" width="2.453125" style="114" bestFit="1" customWidth="1"/>
    <col min="3743" max="3743" width="2.54296875" style="114" bestFit="1" customWidth="1"/>
    <col min="3744" max="3758" width="3.453125" style="114" bestFit="1" customWidth="1"/>
    <col min="3759" max="3862" width="10.90625" style="114"/>
    <col min="3863" max="3863" width="15.1796875" style="114" customWidth="1"/>
    <col min="3864" max="3864" width="3.81640625" style="114" customWidth="1"/>
    <col min="3865" max="3865" width="18.26953125" style="114" customWidth="1"/>
    <col min="3866" max="3867" width="16.54296875" style="114" customWidth="1"/>
    <col min="3868" max="3869" width="15.81640625" style="114" customWidth="1"/>
    <col min="3870" max="3870" width="10.90625" style="114"/>
    <col min="3871" max="3871" width="5.81640625" style="114" customWidth="1"/>
    <col min="3872" max="3872" width="10.90625" style="114"/>
    <col min="3873" max="3873" width="21.1796875" style="114" customWidth="1"/>
    <col min="3874" max="3874" width="26" style="114" customWidth="1"/>
    <col min="3875" max="3876" width="10.90625" style="114"/>
    <col min="3877" max="3976" width="3" style="114" customWidth="1"/>
    <col min="3977" max="3977" width="2.54296875" style="114" bestFit="1" customWidth="1"/>
    <col min="3978" max="3992" width="3.453125" style="114" bestFit="1" customWidth="1"/>
    <col min="3993" max="3993" width="2.453125" style="114" bestFit="1" customWidth="1"/>
    <col min="3994" max="3994" width="2.54296875" style="114" bestFit="1" customWidth="1"/>
    <col min="3995" max="3995" width="2.453125" style="114" bestFit="1" customWidth="1"/>
    <col min="3996" max="3996" width="3.1796875" style="114" bestFit="1" customWidth="1"/>
    <col min="3997" max="3997" width="2.54296875" style="114" bestFit="1" customWidth="1"/>
    <col min="3998" max="3998" width="2.453125" style="114" bestFit="1" customWidth="1"/>
    <col min="3999" max="3999" width="2.54296875" style="114" bestFit="1" customWidth="1"/>
    <col min="4000" max="4014" width="3.453125" style="114" bestFit="1" customWidth="1"/>
    <col min="4015" max="4118" width="10.90625" style="114"/>
    <col min="4119" max="4119" width="15.1796875" style="114" customWidth="1"/>
    <col min="4120" max="4120" width="3.81640625" style="114" customWidth="1"/>
    <col min="4121" max="4121" width="18.26953125" style="114" customWidth="1"/>
    <col min="4122" max="4123" width="16.54296875" style="114" customWidth="1"/>
    <col min="4124" max="4125" width="15.81640625" style="114" customWidth="1"/>
    <col min="4126" max="4126" width="10.90625" style="114"/>
    <col min="4127" max="4127" width="5.81640625" style="114" customWidth="1"/>
    <col min="4128" max="4128" width="10.90625" style="114"/>
    <col min="4129" max="4129" width="21.1796875" style="114" customWidth="1"/>
    <col min="4130" max="4130" width="26" style="114" customWidth="1"/>
    <col min="4131" max="4132" width="10.90625" style="114"/>
    <col min="4133" max="4232" width="3" style="114" customWidth="1"/>
    <col min="4233" max="4233" width="2.54296875" style="114" bestFit="1" customWidth="1"/>
    <col min="4234" max="4248" width="3.453125" style="114" bestFit="1" customWidth="1"/>
    <col min="4249" max="4249" width="2.453125" style="114" bestFit="1" customWidth="1"/>
    <col min="4250" max="4250" width="2.54296875" style="114" bestFit="1" customWidth="1"/>
    <col min="4251" max="4251" width="2.453125" style="114" bestFit="1" customWidth="1"/>
    <col min="4252" max="4252" width="3.1796875" style="114" bestFit="1" customWidth="1"/>
    <col min="4253" max="4253" width="2.54296875" style="114" bestFit="1" customWidth="1"/>
    <col min="4254" max="4254" width="2.453125" style="114" bestFit="1" customWidth="1"/>
    <col min="4255" max="4255" width="2.54296875" style="114" bestFit="1" customWidth="1"/>
    <col min="4256" max="4270" width="3.453125" style="114" bestFit="1" customWidth="1"/>
    <col min="4271" max="4374" width="10.90625" style="114"/>
    <col min="4375" max="4375" width="15.1796875" style="114" customWidth="1"/>
    <col min="4376" max="4376" width="3.81640625" style="114" customWidth="1"/>
    <col min="4377" max="4377" width="18.26953125" style="114" customWidth="1"/>
    <col min="4378" max="4379" width="16.54296875" style="114" customWidth="1"/>
    <col min="4380" max="4381" width="15.81640625" style="114" customWidth="1"/>
    <col min="4382" max="4382" width="10.90625" style="114"/>
    <col min="4383" max="4383" width="5.81640625" style="114" customWidth="1"/>
    <col min="4384" max="4384" width="10.90625" style="114"/>
    <col min="4385" max="4385" width="21.1796875" style="114" customWidth="1"/>
    <col min="4386" max="4386" width="26" style="114" customWidth="1"/>
    <col min="4387" max="4388" width="10.90625" style="114"/>
    <col min="4389" max="4488" width="3" style="114" customWidth="1"/>
    <col min="4489" max="4489" width="2.54296875" style="114" bestFit="1" customWidth="1"/>
    <col min="4490" max="4504" width="3.453125" style="114" bestFit="1" customWidth="1"/>
    <col min="4505" max="4505" width="2.453125" style="114" bestFit="1" customWidth="1"/>
    <col min="4506" max="4506" width="2.54296875" style="114" bestFit="1" customWidth="1"/>
    <col min="4507" max="4507" width="2.453125" style="114" bestFit="1" customWidth="1"/>
    <col min="4508" max="4508" width="3.1796875" style="114" bestFit="1" customWidth="1"/>
    <col min="4509" max="4509" width="2.54296875" style="114" bestFit="1" customWidth="1"/>
    <col min="4510" max="4510" width="2.453125" style="114" bestFit="1" customWidth="1"/>
    <col min="4511" max="4511" width="2.54296875" style="114" bestFit="1" customWidth="1"/>
    <col min="4512" max="4526" width="3.453125" style="114" bestFit="1" customWidth="1"/>
    <col min="4527" max="4630" width="10.90625" style="114"/>
    <col min="4631" max="4631" width="15.1796875" style="114" customWidth="1"/>
    <col min="4632" max="4632" width="3.81640625" style="114" customWidth="1"/>
    <col min="4633" max="4633" width="18.26953125" style="114" customWidth="1"/>
    <col min="4634" max="4635" width="16.54296875" style="114" customWidth="1"/>
    <col min="4636" max="4637" width="15.81640625" style="114" customWidth="1"/>
    <col min="4638" max="4638" width="10.90625" style="114"/>
    <col min="4639" max="4639" width="5.81640625" style="114" customWidth="1"/>
    <col min="4640" max="4640" width="10.90625" style="114"/>
    <col min="4641" max="4641" width="21.1796875" style="114" customWidth="1"/>
    <col min="4642" max="4642" width="26" style="114" customWidth="1"/>
    <col min="4643" max="4644" width="10.90625" style="114"/>
    <col min="4645" max="4744" width="3" style="114" customWidth="1"/>
    <col min="4745" max="4745" width="2.54296875" style="114" bestFit="1" customWidth="1"/>
    <col min="4746" max="4760" width="3.453125" style="114" bestFit="1" customWidth="1"/>
    <col min="4761" max="4761" width="2.453125" style="114" bestFit="1" customWidth="1"/>
    <col min="4762" max="4762" width="2.54296875" style="114" bestFit="1" customWidth="1"/>
    <col min="4763" max="4763" width="2.453125" style="114" bestFit="1" customWidth="1"/>
    <col min="4764" max="4764" width="3.1796875" style="114" bestFit="1" customWidth="1"/>
    <col min="4765" max="4765" width="2.54296875" style="114" bestFit="1" customWidth="1"/>
    <col min="4766" max="4766" width="2.453125" style="114" bestFit="1" customWidth="1"/>
    <col min="4767" max="4767" width="2.54296875" style="114" bestFit="1" customWidth="1"/>
    <col min="4768" max="4782" width="3.453125" style="114" bestFit="1" customWidth="1"/>
    <col min="4783" max="4886" width="10.90625" style="114"/>
    <col min="4887" max="4887" width="15.1796875" style="114" customWidth="1"/>
    <col min="4888" max="4888" width="3.81640625" style="114" customWidth="1"/>
    <col min="4889" max="4889" width="18.26953125" style="114" customWidth="1"/>
    <col min="4890" max="4891" width="16.54296875" style="114" customWidth="1"/>
    <col min="4892" max="4893" width="15.81640625" style="114" customWidth="1"/>
    <col min="4894" max="4894" width="10.90625" style="114"/>
    <col min="4895" max="4895" width="5.81640625" style="114" customWidth="1"/>
    <col min="4896" max="4896" width="10.90625" style="114"/>
    <col min="4897" max="4897" width="21.1796875" style="114" customWidth="1"/>
    <col min="4898" max="4898" width="26" style="114" customWidth="1"/>
    <col min="4899" max="4900" width="10.90625" style="114"/>
    <col min="4901" max="5000" width="3" style="114" customWidth="1"/>
    <col min="5001" max="5001" width="2.54296875" style="114" bestFit="1" customWidth="1"/>
    <col min="5002" max="5016" width="3.453125" style="114" bestFit="1" customWidth="1"/>
    <col min="5017" max="5017" width="2.453125" style="114" bestFit="1" customWidth="1"/>
    <col min="5018" max="5018" width="2.54296875" style="114" bestFit="1" customWidth="1"/>
    <col min="5019" max="5019" width="2.453125" style="114" bestFit="1" customWidth="1"/>
    <col min="5020" max="5020" width="3.1796875" style="114" bestFit="1" customWidth="1"/>
    <col min="5021" max="5021" width="2.54296875" style="114" bestFit="1" customWidth="1"/>
    <col min="5022" max="5022" width="2.453125" style="114" bestFit="1" customWidth="1"/>
    <col min="5023" max="5023" width="2.54296875" style="114" bestFit="1" customWidth="1"/>
    <col min="5024" max="5038" width="3.453125" style="114" bestFit="1" customWidth="1"/>
    <col min="5039" max="5142" width="10.90625" style="114"/>
    <col min="5143" max="5143" width="15.1796875" style="114" customWidth="1"/>
    <col min="5144" max="5144" width="3.81640625" style="114" customWidth="1"/>
    <col min="5145" max="5145" width="18.26953125" style="114" customWidth="1"/>
    <col min="5146" max="5147" width="16.54296875" style="114" customWidth="1"/>
    <col min="5148" max="5149" width="15.81640625" style="114" customWidth="1"/>
    <col min="5150" max="5150" width="10.90625" style="114"/>
    <col min="5151" max="5151" width="5.81640625" style="114" customWidth="1"/>
    <col min="5152" max="5152" width="10.90625" style="114"/>
    <col min="5153" max="5153" width="21.1796875" style="114" customWidth="1"/>
    <col min="5154" max="5154" width="26" style="114" customWidth="1"/>
    <col min="5155" max="5156" width="10.90625" style="114"/>
    <col min="5157" max="5256" width="3" style="114" customWidth="1"/>
    <col min="5257" max="5257" width="2.54296875" style="114" bestFit="1" customWidth="1"/>
    <col min="5258" max="5272" width="3.453125" style="114" bestFit="1" customWidth="1"/>
    <col min="5273" max="5273" width="2.453125" style="114" bestFit="1" customWidth="1"/>
    <col min="5274" max="5274" width="2.54296875" style="114" bestFit="1" customWidth="1"/>
    <col min="5275" max="5275" width="2.453125" style="114" bestFit="1" customWidth="1"/>
    <col min="5276" max="5276" width="3.1796875" style="114" bestFit="1" customWidth="1"/>
    <col min="5277" max="5277" width="2.54296875" style="114" bestFit="1" customWidth="1"/>
    <col min="5278" max="5278" width="2.453125" style="114" bestFit="1" customWidth="1"/>
    <col min="5279" max="5279" width="2.54296875" style="114" bestFit="1" customWidth="1"/>
    <col min="5280" max="5294" width="3.453125" style="114" bestFit="1" customWidth="1"/>
    <col min="5295" max="5398" width="10.90625" style="114"/>
    <col min="5399" max="5399" width="15.1796875" style="114" customWidth="1"/>
    <col min="5400" max="5400" width="3.81640625" style="114" customWidth="1"/>
    <col min="5401" max="5401" width="18.26953125" style="114" customWidth="1"/>
    <col min="5402" max="5403" width="16.54296875" style="114" customWidth="1"/>
    <col min="5404" max="5405" width="15.81640625" style="114" customWidth="1"/>
    <col min="5406" max="5406" width="10.90625" style="114"/>
    <col min="5407" max="5407" width="5.81640625" style="114" customWidth="1"/>
    <col min="5408" max="5408" width="10.90625" style="114"/>
    <col min="5409" max="5409" width="21.1796875" style="114" customWidth="1"/>
    <col min="5410" max="5410" width="26" style="114" customWidth="1"/>
    <col min="5411" max="5412" width="10.90625" style="114"/>
    <col min="5413" max="5512" width="3" style="114" customWidth="1"/>
    <col min="5513" max="5513" width="2.54296875" style="114" bestFit="1" customWidth="1"/>
    <col min="5514" max="5528" width="3.453125" style="114" bestFit="1" customWidth="1"/>
    <col min="5529" max="5529" width="2.453125" style="114" bestFit="1" customWidth="1"/>
    <col min="5530" max="5530" width="2.54296875" style="114" bestFit="1" customWidth="1"/>
    <col min="5531" max="5531" width="2.453125" style="114" bestFit="1" customWidth="1"/>
    <col min="5532" max="5532" width="3.1796875" style="114" bestFit="1" customWidth="1"/>
    <col min="5533" max="5533" width="2.54296875" style="114" bestFit="1" customWidth="1"/>
    <col min="5534" max="5534" width="2.453125" style="114" bestFit="1" customWidth="1"/>
    <col min="5535" max="5535" width="2.54296875" style="114" bestFit="1" customWidth="1"/>
    <col min="5536" max="5550" width="3.453125" style="114" bestFit="1" customWidth="1"/>
    <col min="5551" max="5654" width="10.90625" style="114"/>
    <col min="5655" max="5655" width="15.1796875" style="114" customWidth="1"/>
    <col min="5656" max="5656" width="3.81640625" style="114" customWidth="1"/>
    <col min="5657" max="5657" width="18.26953125" style="114" customWidth="1"/>
    <col min="5658" max="5659" width="16.54296875" style="114" customWidth="1"/>
    <col min="5660" max="5661" width="15.81640625" style="114" customWidth="1"/>
    <col min="5662" max="5662" width="10.90625" style="114"/>
    <col min="5663" max="5663" width="5.81640625" style="114" customWidth="1"/>
    <col min="5664" max="5664" width="10.90625" style="114"/>
    <col min="5665" max="5665" width="21.1796875" style="114" customWidth="1"/>
    <col min="5666" max="5666" width="26" style="114" customWidth="1"/>
    <col min="5667" max="5668" width="10.90625" style="114"/>
    <col min="5669" max="5768" width="3" style="114" customWidth="1"/>
    <col min="5769" max="5769" width="2.54296875" style="114" bestFit="1" customWidth="1"/>
    <col min="5770" max="5784" width="3.453125" style="114" bestFit="1" customWidth="1"/>
    <col min="5785" max="5785" width="2.453125" style="114" bestFit="1" customWidth="1"/>
    <col min="5786" max="5786" width="2.54296875" style="114" bestFit="1" customWidth="1"/>
    <col min="5787" max="5787" width="2.453125" style="114" bestFit="1" customWidth="1"/>
    <col min="5788" max="5788" width="3.1796875" style="114" bestFit="1" customWidth="1"/>
    <col min="5789" max="5789" width="2.54296875" style="114" bestFit="1" customWidth="1"/>
    <col min="5790" max="5790" width="2.453125" style="114" bestFit="1" customWidth="1"/>
    <col min="5791" max="5791" width="2.54296875" style="114" bestFit="1" customWidth="1"/>
    <col min="5792" max="5806" width="3.453125" style="114" bestFit="1" customWidth="1"/>
    <col min="5807" max="5910" width="10.90625" style="114"/>
    <col min="5911" max="5911" width="15.1796875" style="114" customWidth="1"/>
    <col min="5912" max="5912" width="3.81640625" style="114" customWidth="1"/>
    <col min="5913" max="5913" width="18.26953125" style="114" customWidth="1"/>
    <col min="5914" max="5915" width="16.54296875" style="114" customWidth="1"/>
    <col min="5916" max="5917" width="15.81640625" style="114" customWidth="1"/>
    <col min="5918" max="5918" width="10.90625" style="114"/>
    <col min="5919" max="5919" width="5.81640625" style="114" customWidth="1"/>
    <col min="5920" max="5920" width="10.90625" style="114"/>
    <col min="5921" max="5921" width="21.1796875" style="114" customWidth="1"/>
    <col min="5922" max="5922" width="26" style="114" customWidth="1"/>
    <col min="5923" max="5924" width="10.90625" style="114"/>
    <col min="5925" max="6024" width="3" style="114" customWidth="1"/>
    <col min="6025" max="6025" width="2.54296875" style="114" bestFit="1" customWidth="1"/>
    <col min="6026" max="6040" width="3.453125" style="114" bestFit="1" customWidth="1"/>
    <col min="6041" max="6041" width="2.453125" style="114" bestFit="1" customWidth="1"/>
    <col min="6042" max="6042" width="2.54296875" style="114" bestFit="1" customWidth="1"/>
    <col min="6043" max="6043" width="2.453125" style="114" bestFit="1" customWidth="1"/>
    <col min="6044" max="6044" width="3.1796875" style="114" bestFit="1" customWidth="1"/>
    <col min="6045" max="6045" width="2.54296875" style="114" bestFit="1" customWidth="1"/>
    <col min="6046" max="6046" width="2.453125" style="114" bestFit="1" customWidth="1"/>
    <col min="6047" max="6047" width="2.54296875" style="114" bestFit="1" customWidth="1"/>
    <col min="6048" max="6062" width="3.453125" style="114" bestFit="1" customWidth="1"/>
    <col min="6063" max="6166" width="10.90625" style="114"/>
    <col min="6167" max="6167" width="15.1796875" style="114" customWidth="1"/>
    <col min="6168" max="6168" width="3.81640625" style="114" customWidth="1"/>
    <col min="6169" max="6169" width="18.26953125" style="114" customWidth="1"/>
    <col min="6170" max="6171" width="16.54296875" style="114" customWidth="1"/>
    <col min="6172" max="6173" width="15.81640625" style="114" customWidth="1"/>
    <col min="6174" max="6174" width="10.90625" style="114"/>
    <col min="6175" max="6175" width="5.81640625" style="114" customWidth="1"/>
    <col min="6176" max="6176" width="10.90625" style="114"/>
    <col min="6177" max="6177" width="21.1796875" style="114" customWidth="1"/>
    <col min="6178" max="6178" width="26" style="114" customWidth="1"/>
    <col min="6179" max="6180" width="10.90625" style="114"/>
    <col min="6181" max="6280" width="3" style="114" customWidth="1"/>
    <col min="6281" max="6281" width="2.54296875" style="114" bestFit="1" customWidth="1"/>
    <col min="6282" max="6296" width="3.453125" style="114" bestFit="1" customWidth="1"/>
    <col min="6297" max="6297" width="2.453125" style="114" bestFit="1" customWidth="1"/>
    <col min="6298" max="6298" width="2.54296875" style="114" bestFit="1" customWidth="1"/>
    <col min="6299" max="6299" width="2.453125" style="114" bestFit="1" customWidth="1"/>
    <col min="6300" max="6300" width="3.1796875" style="114" bestFit="1" customWidth="1"/>
    <col min="6301" max="6301" width="2.54296875" style="114" bestFit="1" customWidth="1"/>
    <col min="6302" max="6302" width="2.453125" style="114" bestFit="1" customWidth="1"/>
    <col min="6303" max="6303" width="2.54296875" style="114" bestFit="1" customWidth="1"/>
    <col min="6304" max="6318" width="3.453125" style="114" bestFit="1" customWidth="1"/>
    <col min="6319" max="6422" width="10.90625" style="114"/>
    <col min="6423" max="6423" width="15.1796875" style="114" customWidth="1"/>
    <col min="6424" max="6424" width="3.81640625" style="114" customWidth="1"/>
    <col min="6425" max="6425" width="18.26953125" style="114" customWidth="1"/>
    <col min="6426" max="6427" width="16.54296875" style="114" customWidth="1"/>
    <col min="6428" max="6429" width="15.81640625" style="114" customWidth="1"/>
    <col min="6430" max="6430" width="10.90625" style="114"/>
    <col min="6431" max="6431" width="5.81640625" style="114" customWidth="1"/>
    <col min="6432" max="6432" width="10.90625" style="114"/>
    <col min="6433" max="6433" width="21.1796875" style="114" customWidth="1"/>
    <col min="6434" max="6434" width="26" style="114" customWidth="1"/>
    <col min="6435" max="6436" width="10.90625" style="114"/>
    <col min="6437" max="6536" width="3" style="114" customWidth="1"/>
    <col min="6537" max="6537" width="2.54296875" style="114" bestFit="1" customWidth="1"/>
    <col min="6538" max="6552" width="3.453125" style="114" bestFit="1" customWidth="1"/>
    <col min="6553" max="6553" width="2.453125" style="114" bestFit="1" customWidth="1"/>
    <col min="6554" max="6554" width="2.54296875" style="114" bestFit="1" customWidth="1"/>
    <col min="6555" max="6555" width="2.453125" style="114" bestFit="1" customWidth="1"/>
    <col min="6556" max="6556" width="3.1796875" style="114" bestFit="1" customWidth="1"/>
    <col min="6557" max="6557" width="2.54296875" style="114" bestFit="1" customWidth="1"/>
    <col min="6558" max="6558" width="2.453125" style="114" bestFit="1" customWidth="1"/>
    <col min="6559" max="6559" width="2.54296875" style="114" bestFit="1" customWidth="1"/>
    <col min="6560" max="6574" width="3.453125" style="114" bestFit="1" customWidth="1"/>
    <col min="6575" max="6678" width="10.90625" style="114"/>
    <col min="6679" max="6679" width="15.1796875" style="114" customWidth="1"/>
    <col min="6680" max="6680" width="3.81640625" style="114" customWidth="1"/>
    <col min="6681" max="6681" width="18.26953125" style="114" customWidth="1"/>
    <col min="6682" max="6683" width="16.54296875" style="114" customWidth="1"/>
    <col min="6684" max="6685" width="15.81640625" style="114" customWidth="1"/>
    <col min="6686" max="6686" width="10.90625" style="114"/>
    <col min="6687" max="6687" width="5.81640625" style="114" customWidth="1"/>
    <col min="6688" max="6688" width="10.90625" style="114"/>
    <col min="6689" max="6689" width="21.1796875" style="114" customWidth="1"/>
    <col min="6690" max="6690" width="26" style="114" customWidth="1"/>
    <col min="6691" max="6692" width="10.90625" style="114"/>
    <col min="6693" max="6792" width="3" style="114" customWidth="1"/>
    <col min="6793" max="6793" width="2.54296875" style="114" bestFit="1" customWidth="1"/>
    <col min="6794" max="6808" width="3.453125" style="114" bestFit="1" customWidth="1"/>
    <col min="6809" max="6809" width="2.453125" style="114" bestFit="1" customWidth="1"/>
    <col min="6810" max="6810" width="2.54296875" style="114" bestFit="1" customWidth="1"/>
    <col min="6811" max="6811" width="2.453125" style="114" bestFit="1" customWidth="1"/>
    <col min="6812" max="6812" width="3.1796875" style="114" bestFit="1" customWidth="1"/>
    <col min="6813" max="6813" width="2.54296875" style="114" bestFit="1" customWidth="1"/>
    <col min="6814" max="6814" width="2.453125" style="114" bestFit="1" customWidth="1"/>
    <col min="6815" max="6815" width="2.54296875" style="114" bestFit="1" customWidth="1"/>
    <col min="6816" max="6830" width="3.453125" style="114" bestFit="1" customWidth="1"/>
    <col min="6831" max="6934" width="10.90625" style="114"/>
    <col min="6935" max="6935" width="15.1796875" style="114" customWidth="1"/>
    <col min="6936" max="6936" width="3.81640625" style="114" customWidth="1"/>
    <col min="6937" max="6937" width="18.26953125" style="114" customWidth="1"/>
    <col min="6938" max="6939" width="16.54296875" style="114" customWidth="1"/>
    <col min="6940" max="6941" width="15.81640625" style="114" customWidth="1"/>
    <col min="6942" max="6942" width="10.90625" style="114"/>
    <col min="6943" max="6943" width="5.81640625" style="114" customWidth="1"/>
    <col min="6944" max="6944" width="10.90625" style="114"/>
    <col min="6945" max="6945" width="21.1796875" style="114" customWidth="1"/>
    <col min="6946" max="6946" width="26" style="114" customWidth="1"/>
    <col min="6947" max="6948" width="10.90625" style="114"/>
    <col min="6949" max="7048" width="3" style="114" customWidth="1"/>
    <col min="7049" max="7049" width="2.54296875" style="114" bestFit="1" customWidth="1"/>
    <col min="7050" max="7064" width="3.453125" style="114" bestFit="1" customWidth="1"/>
    <col min="7065" max="7065" width="2.453125" style="114" bestFit="1" customWidth="1"/>
    <col min="7066" max="7066" width="2.54296875" style="114" bestFit="1" customWidth="1"/>
    <col min="7067" max="7067" width="2.453125" style="114" bestFit="1" customWidth="1"/>
    <col min="7068" max="7068" width="3.1796875" style="114" bestFit="1" customWidth="1"/>
    <col min="7069" max="7069" width="2.54296875" style="114" bestFit="1" customWidth="1"/>
    <col min="7070" max="7070" width="2.453125" style="114" bestFit="1" customWidth="1"/>
    <col min="7071" max="7071" width="2.54296875" style="114" bestFit="1" customWidth="1"/>
    <col min="7072" max="7086" width="3.453125" style="114" bestFit="1" customWidth="1"/>
    <col min="7087" max="7190" width="10.90625" style="114"/>
    <col min="7191" max="7191" width="15.1796875" style="114" customWidth="1"/>
    <col min="7192" max="7192" width="3.81640625" style="114" customWidth="1"/>
    <col min="7193" max="7193" width="18.26953125" style="114" customWidth="1"/>
    <col min="7194" max="7195" width="16.54296875" style="114" customWidth="1"/>
    <col min="7196" max="7197" width="15.81640625" style="114" customWidth="1"/>
    <col min="7198" max="7198" width="10.90625" style="114"/>
    <col min="7199" max="7199" width="5.81640625" style="114" customWidth="1"/>
    <col min="7200" max="7200" width="10.90625" style="114"/>
    <col min="7201" max="7201" width="21.1796875" style="114" customWidth="1"/>
    <col min="7202" max="7202" width="26" style="114" customWidth="1"/>
    <col min="7203" max="7204" width="10.90625" style="114"/>
    <col min="7205" max="7304" width="3" style="114" customWidth="1"/>
    <col min="7305" max="7305" width="2.54296875" style="114" bestFit="1" customWidth="1"/>
    <col min="7306" max="7320" width="3.453125" style="114" bestFit="1" customWidth="1"/>
    <col min="7321" max="7321" width="2.453125" style="114" bestFit="1" customWidth="1"/>
    <col min="7322" max="7322" width="2.54296875" style="114" bestFit="1" customWidth="1"/>
    <col min="7323" max="7323" width="2.453125" style="114" bestFit="1" customWidth="1"/>
    <col min="7324" max="7324" width="3.1796875" style="114" bestFit="1" customWidth="1"/>
    <col min="7325" max="7325" width="2.54296875" style="114" bestFit="1" customWidth="1"/>
    <col min="7326" max="7326" width="2.453125" style="114" bestFit="1" customWidth="1"/>
    <col min="7327" max="7327" width="2.54296875" style="114" bestFit="1" customWidth="1"/>
    <col min="7328" max="7342" width="3.453125" style="114" bestFit="1" customWidth="1"/>
    <col min="7343" max="7446" width="10.90625" style="114"/>
    <col min="7447" max="7447" width="15.1796875" style="114" customWidth="1"/>
    <col min="7448" max="7448" width="3.81640625" style="114" customWidth="1"/>
    <col min="7449" max="7449" width="18.26953125" style="114" customWidth="1"/>
    <col min="7450" max="7451" width="16.54296875" style="114" customWidth="1"/>
    <col min="7452" max="7453" width="15.81640625" style="114" customWidth="1"/>
    <col min="7454" max="7454" width="10.90625" style="114"/>
    <col min="7455" max="7455" width="5.81640625" style="114" customWidth="1"/>
    <col min="7456" max="7456" width="10.90625" style="114"/>
    <col min="7457" max="7457" width="21.1796875" style="114" customWidth="1"/>
    <col min="7458" max="7458" width="26" style="114" customWidth="1"/>
    <col min="7459" max="7460" width="10.90625" style="114"/>
    <col min="7461" max="7560" width="3" style="114" customWidth="1"/>
    <col min="7561" max="7561" width="2.54296875" style="114" bestFit="1" customWidth="1"/>
    <col min="7562" max="7576" width="3.453125" style="114" bestFit="1" customWidth="1"/>
    <col min="7577" max="7577" width="2.453125" style="114" bestFit="1" customWidth="1"/>
    <col min="7578" max="7578" width="2.54296875" style="114" bestFit="1" customWidth="1"/>
    <col min="7579" max="7579" width="2.453125" style="114" bestFit="1" customWidth="1"/>
    <col min="7580" max="7580" width="3.1796875" style="114" bestFit="1" customWidth="1"/>
    <col min="7581" max="7581" width="2.54296875" style="114" bestFit="1" customWidth="1"/>
    <col min="7582" max="7582" width="2.453125" style="114" bestFit="1" customWidth="1"/>
    <col min="7583" max="7583" width="2.54296875" style="114" bestFit="1" customWidth="1"/>
    <col min="7584" max="7598" width="3.453125" style="114" bestFit="1" customWidth="1"/>
    <col min="7599" max="7702" width="10.90625" style="114"/>
    <col min="7703" max="7703" width="15.1796875" style="114" customWidth="1"/>
    <col min="7704" max="7704" width="3.81640625" style="114" customWidth="1"/>
    <col min="7705" max="7705" width="18.26953125" style="114" customWidth="1"/>
    <col min="7706" max="7707" width="16.54296875" style="114" customWidth="1"/>
    <col min="7708" max="7709" width="15.81640625" style="114" customWidth="1"/>
    <col min="7710" max="7710" width="10.90625" style="114"/>
    <col min="7711" max="7711" width="5.81640625" style="114" customWidth="1"/>
    <col min="7712" max="7712" width="10.90625" style="114"/>
    <col min="7713" max="7713" width="21.1796875" style="114" customWidth="1"/>
    <col min="7714" max="7714" width="26" style="114" customWidth="1"/>
    <col min="7715" max="7716" width="10.90625" style="114"/>
    <col min="7717" max="7816" width="3" style="114" customWidth="1"/>
    <col min="7817" max="7817" width="2.54296875" style="114" bestFit="1" customWidth="1"/>
    <col min="7818" max="7832" width="3.453125" style="114" bestFit="1" customWidth="1"/>
    <col min="7833" max="7833" width="2.453125" style="114" bestFit="1" customWidth="1"/>
    <col min="7834" max="7834" width="2.54296875" style="114" bestFit="1" customWidth="1"/>
    <col min="7835" max="7835" width="2.453125" style="114" bestFit="1" customWidth="1"/>
    <col min="7836" max="7836" width="3.1796875" style="114" bestFit="1" customWidth="1"/>
    <col min="7837" max="7837" width="2.54296875" style="114" bestFit="1" customWidth="1"/>
    <col min="7838" max="7838" width="2.453125" style="114" bestFit="1" customWidth="1"/>
    <col min="7839" max="7839" width="2.54296875" style="114" bestFit="1" customWidth="1"/>
    <col min="7840" max="7854" width="3.453125" style="114" bestFit="1" customWidth="1"/>
    <col min="7855" max="7958" width="10.90625" style="114"/>
    <col min="7959" max="7959" width="15.1796875" style="114" customWidth="1"/>
    <col min="7960" max="7960" width="3.81640625" style="114" customWidth="1"/>
    <col min="7961" max="7961" width="18.26953125" style="114" customWidth="1"/>
    <col min="7962" max="7963" width="16.54296875" style="114" customWidth="1"/>
    <col min="7964" max="7965" width="15.81640625" style="114" customWidth="1"/>
    <col min="7966" max="7966" width="10.90625" style="114"/>
    <col min="7967" max="7967" width="5.81640625" style="114" customWidth="1"/>
    <col min="7968" max="7968" width="10.90625" style="114"/>
    <col min="7969" max="7969" width="21.1796875" style="114" customWidth="1"/>
    <col min="7970" max="7970" width="26" style="114" customWidth="1"/>
    <col min="7971" max="7972" width="10.90625" style="114"/>
    <col min="7973" max="8072" width="3" style="114" customWidth="1"/>
    <col min="8073" max="8073" width="2.54296875" style="114" bestFit="1" customWidth="1"/>
    <col min="8074" max="8088" width="3.453125" style="114" bestFit="1" customWidth="1"/>
    <col min="8089" max="8089" width="2.453125" style="114" bestFit="1" customWidth="1"/>
    <col min="8090" max="8090" width="2.54296875" style="114" bestFit="1" customWidth="1"/>
    <col min="8091" max="8091" width="2.453125" style="114" bestFit="1" customWidth="1"/>
    <col min="8092" max="8092" width="3.1796875" style="114" bestFit="1" customWidth="1"/>
    <col min="8093" max="8093" width="2.54296875" style="114" bestFit="1" customWidth="1"/>
    <col min="8094" max="8094" width="2.453125" style="114" bestFit="1" customWidth="1"/>
    <col min="8095" max="8095" width="2.54296875" style="114" bestFit="1" customWidth="1"/>
    <col min="8096" max="8110" width="3.453125" style="114" bestFit="1" customWidth="1"/>
    <col min="8111" max="8214" width="10.90625" style="114"/>
    <col min="8215" max="8215" width="15.1796875" style="114" customWidth="1"/>
    <col min="8216" max="8216" width="3.81640625" style="114" customWidth="1"/>
    <col min="8217" max="8217" width="18.26953125" style="114" customWidth="1"/>
    <col min="8218" max="8219" width="16.54296875" style="114" customWidth="1"/>
    <col min="8220" max="8221" width="15.81640625" style="114" customWidth="1"/>
    <col min="8222" max="8222" width="10.90625" style="114"/>
    <col min="8223" max="8223" width="5.81640625" style="114" customWidth="1"/>
    <col min="8224" max="8224" width="10.90625" style="114"/>
    <col min="8225" max="8225" width="21.1796875" style="114" customWidth="1"/>
    <col min="8226" max="8226" width="26" style="114" customWidth="1"/>
    <col min="8227" max="8228" width="10.90625" style="114"/>
    <col min="8229" max="8328" width="3" style="114" customWidth="1"/>
    <col min="8329" max="8329" width="2.54296875" style="114" bestFit="1" customWidth="1"/>
    <col min="8330" max="8344" width="3.453125" style="114" bestFit="1" customWidth="1"/>
    <col min="8345" max="8345" width="2.453125" style="114" bestFit="1" customWidth="1"/>
    <col min="8346" max="8346" width="2.54296875" style="114" bestFit="1" customWidth="1"/>
    <col min="8347" max="8347" width="2.453125" style="114" bestFit="1" customWidth="1"/>
    <col min="8348" max="8348" width="3.1796875" style="114" bestFit="1" customWidth="1"/>
    <col min="8349" max="8349" width="2.54296875" style="114" bestFit="1" customWidth="1"/>
    <col min="8350" max="8350" width="2.453125" style="114" bestFit="1" customWidth="1"/>
    <col min="8351" max="8351" width="2.54296875" style="114" bestFit="1" customWidth="1"/>
    <col min="8352" max="8366" width="3.453125" style="114" bestFit="1" customWidth="1"/>
    <col min="8367" max="8470" width="10.90625" style="114"/>
    <col min="8471" max="8471" width="15.1796875" style="114" customWidth="1"/>
    <col min="8472" max="8472" width="3.81640625" style="114" customWidth="1"/>
    <col min="8473" max="8473" width="18.26953125" style="114" customWidth="1"/>
    <col min="8474" max="8475" width="16.54296875" style="114" customWidth="1"/>
    <col min="8476" max="8477" width="15.81640625" style="114" customWidth="1"/>
    <col min="8478" max="8478" width="10.90625" style="114"/>
    <col min="8479" max="8479" width="5.81640625" style="114" customWidth="1"/>
    <col min="8480" max="8480" width="10.90625" style="114"/>
    <col min="8481" max="8481" width="21.1796875" style="114" customWidth="1"/>
    <col min="8482" max="8482" width="26" style="114" customWidth="1"/>
    <col min="8483" max="8484" width="10.90625" style="114"/>
    <col min="8485" max="8584" width="3" style="114" customWidth="1"/>
    <col min="8585" max="8585" width="2.54296875" style="114" bestFit="1" customWidth="1"/>
    <col min="8586" max="8600" width="3.453125" style="114" bestFit="1" customWidth="1"/>
    <col min="8601" max="8601" width="2.453125" style="114" bestFit="1" customWidth="1"/>
    <col min="8602" max="8602" width="2.54296875" style="114" bestFit="1" customWidth="1"/>
    <col min="8603" max="8603" width="2.453125" style="114" bestFit="1" customWidth="1"/>
    <col min="8604" max="8604" width="3.1796875" style="114" bestFit="1" customWidth="1"/>
    <col min="8605" max="8605" width="2.54296875" style="114" bestFit="1" customWidth="1"/>
    <col min="8606" max="8606" width="2.453125" style="114" bestFit="1" customWidth="1"/>
    <col min="8607" max="8607" width="2.54296875" style="114" bestFit="1" customWidth="1"/>
    <col min="8608" max="8622" width="3.453125" style="114" bestFit="1" customWidth="1"/>
    <col min="8623" max="8726" width="10.90625" style="114"/>
    <col min="8727" max="8727" width="15.1796875" style="114" customWidth="1"/>
    <col min="8728" max="8728" width="3.81640625" style="114" customWidth="1"/>
    <col min="8729" max="8729" width="18.26953125" style="114" customWidth="1"/>
    <col min="8730" max="8731" width="16.54296875" style="114" customWidth="1"/>
    <col min="8732" max="8733" width="15.81640625" style="114" customWidth="1"/>
    <col min="8734" max="8734" width="10.90625" style="114"/>
    <col min="8735" max="8735" width="5.81640625" style="114" customWidth="1"/>
    <col min="8736" max="8736" width="10.90625" style="114"/>
    <col min="8737" max="8737" width="21.1796875" style="114" customWidth="1"/>
    <col min="8738" max="8738" width="26" style="114" customWidth="1"/>
    <col min="8739" max="8740" width="10.90625" style="114"/>
    <col min="8741" max="8840" width="3" style="114" customWidth="1"/>
    <col min="8841" max="8841" width="2.54296875" style="114" bestFit="1" customWidth="1"/>
    <col min="8842" max="8856" width="3.453125" style="114" bestFit="1" customWidth="1"/>
    <col min="8857" max="8857" width="2.453125" style="114" bestFit="1" customWidth="1"/>
    <col min="8858" max="8858" width="2.54296875" style="114" bestFit="1" customWidth="1"/>
    <col min="8859" max="8859" width="2.453125" style="114" bestFit="1" customWidth="1"/>
    <col min="8860" max="8860" width="3.1796875" style="114" bestFit="1" customWidth="1"/>
    <col min="8861" max="8861" width="2.54296875" style="114" bestFit="1" customWidth="1"/>
    <col min="8862" max="8862" width="2.453125" style="114" bestFit="1" customWidth="1"/>
    <col min="8863" max="8863" width="2.54296875" style="114" bestFit="1" customWidth="1"/>
    <col min="8864" max="8878" width="3.453125" style="114" bestFit="1" customWidth="1"/>
    <col min="8879" max="8982" width="10.90625" style="114"/>
    <col min="8983" max="8983" width="15.1796875" style="114" customWidth="1"/>
    <col min="8984" max="8984" width="3.81640625" style="114" customWidth="1"/>
    <col min="8985" max="8985" width="18.26953125" style="114" customWidth="1"/>
    <col min="8986" max="8987" width="16.54296875" style="114" customWidth="1"/>
    <col min="8988" max="8989" width="15.81640625" style="114" customWidth="1"/>
    <col min="8990" max="8990" width="10.90625" style="114"/>
    <col min="8991" max="8991" width="5.81640625" style="114" customWidth="1"/>
    <col min="8992" max="8992" width="10.90625" style="114"/>
    <col min="8993" max="8993" width="21.1796875" style="114" customWidth="1"/>
    <col min="8994" max="8994" width="26" style="114" customWidth="1"/>
    <col min="8995" max="8996" width="10.90625" style="114"/>
    <col min="8997" max="9096" width="3" style="114" customWidth="1"/>
    <col min="9097" max="9097" width="2.54296875" style="114" bestFit="1" customWidth="1"/>
    <col min="9098" max="9112" width="3.453125" style="114" bestFit="1" customWidth="1"/>
    <col min="9113" max="9113" width="2.453125" style="114" bestFit="1" customWidth="1"/>
    <col min="9114" max="9114" width="2.54296875" style="114" bestFit="1" customWidth="1"/>
    <col min="9115" max="9115" width="2.453125" style="114" bestFit="1" customWidth="1"/>
    <col min="9116" max="9116" width="3.1796875" style="114" bestFit="1" customWidth="1"/>
    <col min="9117" max="9117" width="2.54296875" style="114" bestFit="1" customWidth="1"/>
    <col min="9118" max="9118" width="2.453125" style="114" bestFit="1" customWidth="1"/>
    <col min="9119" max="9119" width="2.54296875" style="114" bestFit="1" customWidth="1"/>
    <col min="9120" max="9134" width="3.453125" style="114" bestFit="1" customWidth="1"/>
    <col min="9135" max="9238" width="10.90625" style="114"/>
    <col min="9239" max="9239" width="15.1796875" style="114" customWidth="1"/>
    <col min="9240" max="9240" width="3.81640625" style="114" customWidth="1"/>
    <col min="9241" max="9241" width="18.26953125" style="114" customWidth="1"/>
    <col min="9242" max="9243" width="16.54296875" style="114" customWidth="1"/>
    <col min="9244" max="9245" width="15.81640625" style="114" customWidth="1"/>
    <col min="9246" max="9246" width="10.90625" style="114"/>
    <col min="9247" max="9247" width="5.81640625" style="114" customWidth="1"/>
    <col min="9248" max="9248" width="10.90625" style="114"/>
    <col min="9249" max="9249" width="21.1796875" style="114" customWidth="1"/>
    <col min="9250" max="9250" width="26" style="114" customWidth="1"/>
    <col min="9251" max="9252" width="10.90625" style="114"/>
    <col min="9253" max="9352" width="3" style="114" customWidth="1"/>
    <col min="9353" max="9353" width="2.54296875" style="114" bestFit="1" customWidth="1"/>
    <col min="9354" max="9368" width="3.453125" style="114" bestFit="1" customWidth="1"/>
    <col min="9369" max="9369" width="2.453125" style="114" bestFit="1" customWidth="1"/>
    <col min="9370" max="9370" width="2.54296875" style="114" bestFit="1" customWidth="1"/>
    <col min="9371" max="9371" width="2.453125" style="114" bestFit="1" customWidth="1"/>
    <col min="9372" max="9372" width="3.1796875" style="114" bestFit="1" customWidth="1"/>
    <col min="9373" max="9373" width="2.54296875" style="114" bestFit="1" customWidth="1"/>
    <col min="9374" max="9374" width="2.453125" style="114" bestFit="1" customWidth="1"/>
    <col min="9375" max="9375" width="2.54296875" style="114" bestFit="1" customWidth="1"/>
    <col min="9376" max="9390" width="3.453125" style="114" bestFit="1" customWidth="1"/>
    <col min="9391" max="9494" width="10.90625" style="114"/>
    <col min="9495" max="9495" width="15.1796875" style="114" customWidth="1"/>
    <col min="9496" max="9496" width="3.81640625" style="114" customWidth="1"/>
    <col min="9497" max="9497" width="18.26953125" style="114" customWidth="1"/>
    <col min="9498" max="9499" width="16.54296875" style="114" customWidth="1"/>
    <col min="9500" max="9501" width="15.81640625" style="114" customWidth="1"/>
    <col min="9502" max="9502" width="10.90625" style="114"/>
    <col min="9503" max="9503" width="5.81640625" style="114" customWidth="1"/>
    <col min="9504" max="9504" width="10.90625" style="114"/>
    <col min="9505" max="9505" width="21.1796875" style="114" customWidth="1"/>
    <col min="9506" max="9506" width="26" style="114" customWidth="1"/>
    <col min="9507" max="9508" width="10.90625" style="114"/>
    <col min="9509" max="9608" width="3" style="114" customWidth="1"/>
    <col min="9609" max="9609" width="2.54296875" style="114" bestFit="1" customWidth="1"/>
    <col min="9610" max="9624" width="3.453125" style="114" bestFit="1" customWidth="1"/>
    <col min="9625" max="9625" width="2.453125" style="114" bestFit="1" customWidth="1"/>
    <col min="9626" max="9626" width="2.54296875" style="114" bestFit="1" customWidth="1"/>
    <col min="9627" max="9627" width="2.453125" style="114" bestFit="1" customWidth="1"/>
    <col min="9628" max="9628" width="3.1796875" style="114" bestFit="1" customWidth="1"/>
    <col min="9629" max="9629" width="2.54296875" style="114" bestFit="1" customWidth="1"/>
    <col min="9630" max="9630" width="2.453125" style="114" bestFit="1" customWidth="1"/>
    <col min="9631" max="9631" width="2.54296875" style="114" bestFit="1" customWidth="1"/>
    <col min="9632" max="9646" width="3.453125" style="114" bestFit="1" customWidth="1"/>
    <col min="9647" max="9750" width="10.90625" style="114"/>
    <col min="9751" max="9751" width="15.1796875" style="114" customWidth="1"/>
    <col min="9752" max="9752" width="3.81640625" style="114" customWidth="1"/>
    <col min="9753" max="9753" width="18.26953125" style="114" customWidth="1"/>
    <col min="9754" max="9755" width="16.54296875" style="114" customWidth="1"/>
    <col min="9756" max="9757" width="15.81640625" style="114" customWidth="1"/>
    <col min="9758" max="9758" width="10.90625" style="114"/>
    <col min="9759" max="9759" width="5.81640625" style="114" customWidth="1"/>
    <col min="9760" max="9760" width="10.90625" style="114"/>
    <col min="9761" max="9761" width="21.1796875" style="114" customWidth="1"/>
    <col min="9762" max="9762" width="26" style="114" customWidth="1"/>
    <col min="9763" max="9764" width="10.90625" style="114"/>
    <col min="9765" max="9864" width="3" style="114" customWidth="1"/>
    <col min="9865" max="9865" width="2.54296875" style="114" bestFit="1" customWidth="1"/>
    <col min="9866" max="9880" width="3.453125" style="114" bestFit="1" customWidth="1"/>
    <col min="9881" max="9881" width="2.453125" style="114" bestFit="1" customWidth="1"/>
    <col min="9882" max="9882" width="2.54296875" style="114" bestFit="1" customWidth="1"/>
    <col min="9883" max="9883" width="2.453125" style="114" bestFit="1" customWidth="1"/>
    <col min="9884" max="9884" width="3.1796875" style="114" bestFit="1" customWidth="1"/>
    <col min="9885" max="9885" width="2.54296875" style="114" bestFit="1" customWidth="1"/>
    <col min="9886" max="9886" width="2.453125" style="114" bestFit="1" customWidth="1"/>
    <col min="9887" max="9887" width="2.54296875" style="114" bestFit="1" customWidth="1"/>
    <col min="9888" max="9902" width="3.453125" style="114" bestFit="1" customWidth="1"/>
    <col min="9903" max="10006" width="10.90625" style="114"/>
    <col min="10007" max="10007" width="15.1796875" style="114" customWidth="1"/>
    <col min="10008" max="10008" width="3.81640625" style="114" customWidth="1"/>
    <col min="10009" max="10009" width="18.26953125" style="114" customWidth="1"/>
    <col min="10010" max="10011" width="16.54296875" style="114" customWidth="1"/>
    <col min="10012" max="10013" width="15.81640625" style="114" customWidth="1"/>
    <col min="10014" max="10014" width="10.90625" style="114"/>
    <col min="10015" max="10015" width="5.81640625" style="114" customWidth="1"/>
    <col min="10016" max="10016" width="10.90625" style="114"/>
    <col min="10017" max="10017" width="21.1796875" style="114" customWidth="1"/>
    <col min="10018" max="10018" width="26" style="114" customWidth="1"/>
    <col min="10019" max="10020" width="10.90625" style="114"/>
    <col min="10021" max="10120" width="3" style="114" customWidth="1"/>
    <col min="10121" max="10121" width="2.54296875" style="114" bestFit="1" customWidth="1"/>
    <col min="10122" max="10136" width="3.453125" style="114" bestFit="1" customWidth="1"/>
    <col min="10137" max="10137" width="2.453125" style="114" bestFit="1" customWidth="1"/>
    <col min="10138" max="10138" width="2.54296875" style="114" bestFit="1" customWidth="1"/>
    <col min="10139" max="10139" width="2.453125" style="114" bestFit="1" customWidth="1"/>
    <col min="10140" max="10140" width="3.1796875" style="114" bestFit="1" customWidth="1"/>
    <col min="10141" max="10141" width="2.54296875" style="114" bestFit="1" customWidth="1"/>
    <col min="10142" max="10142" width="2.453125" style="114" bestFit="1" customWidth="1"/>
    <col min="10143" max="10143" width="2.54296875" style="114" bestFit="1" customWidth="1"/>
    <col min="10144" max="10158" width="3.453125" style="114" bestFit="1" customWidth="1"/>
    <col min="10159" max="10262" width="10.90625" style="114"/>
    <col min="10263" max="10263" width="15.1796875" style="114" customWidth="1"/>
    <col min="10264" max="10264" width="3.81640625" style="114" customWidth="1"/>
    <col min="10265" max="10265" width="18.26953125" style="114" customWidth="1"/>
    <col min="10266" max="10267" width="16.54296875" style="114" customWidth="1"/>
    <col min="10268" max="10269" width="15.81640625" style="114" customWidth="1"/>
    <col min="10270" max="10270" width="10.90625" style="114"/>
    <col min="10271" max="10271" width="5.81640625" style="114" customWidth="1"/>
    <col min="10272" max="10272" width="10.90625" style="114"/>
    <col min="10273" max="10273" width="21.1796875" style="114" customWidth="1"/>
    <col min="10274" max="10274" width="26" style="114" customWidth="1"/>
    <col min="10275" max="10276" width="10.90625" style="114"/>
    <col min="10277" max="10376" width="3" style="114" customWidth="1"/>
    <col min="10377" max="10377" width="2.54296875" style="114" bestFit="1" customWidth="1"/>
    <col min="10378" max="10392" width="3.453125" style="114" bestFit="1" customWidth="1"/>
    <col min="10393" max="10393" width="2.453125" style="114" bestFit="1" customWidth="1"/>
    <col min="10394" max="10394" width="2.54296875" style="114" bestFit="1" customWidth="1"/>
    <col min="10395" max="10395" width="2.453125" style="114" bestFit="1" customWidth="1"/>
    <col min="10396" max="10396" width="3.1796875" style="114" bestFit="1" customWidth="1"/>
    <col min="10397" max="10397" width="2.54296875" style="114" bestFit="1" customWidth="1"/>
    <col min="10398" max="10398" width="2.453125" style="114" bestFit="1" customWidth="1"/>
    <col min="10399" max="10399" width="2.54296875" style="114" bestFit="1" customWidth="1"/>
    <col min="10400" max="10414" width="3.453125" style="114" bestFit="1" customWidth="1"/>
    <col min="10415" max="10518" width="10.90625" style="114"/>
    <col min="10519" max="10519" width="15.1796875" style="114" customWidth="1"/>
    <col min="10520" max="10520" width="3.81640625" style="114" customWidth="1"/>
    <col min="10521" max="10521" width="18.26953125" style="114" customWidth="1"/>
    <col min="10522" max="10523" width="16.54296875" style="114" customWidth="1"/>
    <col min="10524" max="10525" width="15.81640625" style="114" customWidth="1"/>
    <col min="10526" max="10526" width="10.90625" style="114"/>
    <col min="10527" max="10527" width="5.81640625" style="114" customWidth="1"/>
    <col min="10528" max="10528" width="10.90625" style="114"/>
    <col min="10529" max="10529" width="21.1796875" style="114" customWidth="1"/>
    <col min="10530" max="10530" width="26" style="114" customWidth="1"/>
    <col min="10531" max="10532" width="10.90625" style="114"/>
    <col min="10533" max="10632" width="3" style="114" customWidth="1"/>
    <col min="10633" max="10633" width="2.54296875" style="114" bestFit="1" customWidth="1"/>
    <col min="10634" max="10648" width="3.453125" style="114" bestFit="1" customWidth="1"/>
    <col min="10649" max="10649" width="2.453125" style="114" bestFit="1" customWidth="1"/>
    <col min="10650" max="10650" width="2.54296875" style="114" bestFit="1" customWidth="1"/>
    <col min="10651" max="10651" width="2.453125" style="114" bestFit="1" customWidth="1"/>
    <col min="10652" max="10652" width="3.1796875" style="114" bestFit="1" customWidth="1"/>
    <col min="10653" max="10653" width="2.54296875" style="114" bestFit="1" customWidth="1"/>
    <col min="10654" max="10654" width="2.453125" style="114" bestFit="1" customWidth="1"/>
    <col min="10655" max="10655" width="2.54296875" style="114" bestFit="1" customWidth="1"/>
    <col min="10656" max="10670" width="3.453125" style="114" bestFit="1" customWidth="1"/>
    <col min="10671" max="10774" width="10.90625" style="114"/>
    <col min="10775" max="10775" width="15.1796875" style="114" customWidth="1"/>
    <col min="10776" max="10776" width="3.81640625" style="114" customWidth="1"/>
    <col min="10777" max="10777" width="18.26953125" style="114" customWidth="1"/>
    <col min="10778" max="10779" width="16.54296875" style="114" customWidth="1"/>
    <col min="10780" max="10781" width="15.81640625" style="114" customWidth="1"/>
    <col min="10782" max="10782" width="10.90625" style="114"/>
    <col min="10783" max="10783" width="5.81640625" style="114" customWidth="1"/>
    <col min="10784" max="10784" width="10.90625" style="114"/>
    <col min="10785" max="10785" width="21.1796875" style="114" customWidth="1"/>
    <col min="10786" max="10786" width="26" style="114" customWidth="1"/>
    <col min="10787" max="10788" width="10.90625" style="114"/>
    <col min="10789" max="10888" width="3" style="114" customWidth="1"/>
    <col min="10889" max="10889" width="2.54296875" style="114" bestFit="1" customWidth="1"/>
    <col min="10890" max="10904" width="3.453125" style="114" bestFit="1" customWidth="1"/>
    <col min="10905" max="10905" width="2.453125" style="114" bestFit="1" customWidth="1"/>
    <col min="10906" max="10906" width="2.54296875" style="114" bestFit="1" customWidth="1"/>
    <col min="10907" max="10907" width="2.453125" style="114" bestFit="1" customWidth="1"/>
    <col min="10908" max="10908" width="3.1796875" style="114" bestFit="1" customWidth="1"/>
    <col min="10909" max="10909" width="2.54296875" style="114" bestFit="1" customWidth="1"/>
    <col min="10910" max="10910" width="2.453125" style="114" bestFit="1" customWidth="1"/>
    <col min="10911" max="10911" width="2.54296875" style="114" bestFit="1" customWidth="1"/>
    <col min="10912" max="10926" width="3.453125" style="114" bestFit="1" customWidth="1"/>
    <col min="10927" max="11030" width="10.90625" style="114"/>
    <col min="11031" max="11031" width="15.1796875" style="114" customWidth="1"/>
    <col min="11032" max="11032" width="3.81640625" style="114" customWidth="1"/>
    <col min="11033" max="11033" width="18.26953125" style="114" customWidth="1"/>
    <col min="11034" max="11035" width="16.54296875" style="114" customWidth="1"/>
    <col min="11036" max="11037" width="15.81640625" style="114" customWidth="1"/>
    <col min="11038" max="11038" width="10.90625" style="114"/>
    <col min="11039" max="11039" width="5.81640625" style="114" customWidth="1"/>
    <col min="11040" max="11040" width="10.90625" style="114"/>
    <col min="11041" max="11041" width="21.1796875" style="114" customWidth="1"/>
    <col min="11042" max="11042" width="26" style="114" customWidth="1"/>
    <col min="11043" max="11044" width="10.90625" style="114"/>
    <col min="11045" max="11144" width="3" style="114" customWidth="1"/>
    <col min="11145" max="11145" width="2.54296875" style="114" bestFit="1" customWidth="1"/>
    <col min="11146" max="11160" width="3.453125" style="114" bestFit="1" customWidth="1"/>
    <col min="11161" max="11161" width="2.453125" style="114" bestFit="1" customWidth="1"/>
    <col min="11162" max="11162" width="2.54296875" style="114" bestFit="1" customWidth="1"/>
    <col min="11163" max="11163" width="2.453125" style="114" bestFit="1" customWidth="1"/>
    <col min="11164" max="11164" width="3.1796875" style="114" bestFit="1" customWidth="1"/>
    <col min="11165" max="11165" width="2.54296875" style="114" bestFit="1" customWidth="1"/>
    <col min="11166" max="11166" width="2.453125" style="114" bestFit="1" customWidth="1"/>
    <col min="11167" max="11167" width="2.54296875" style="114" bestFit="1" customWidth="1"/>
    <col min="11168" max="11182" width="3.453125" style="114" bestFit="1" customWidth="1"/>
    <col min="11183" max="11286" width="10.90625" style="114"/>
    <col min="11287" max="11287" width="15.1796875" style="114" customWidth="1"/>
    <col min="11288" max="11288" width="3.81640625" style="114" customWidth="1"/>
    <col min="11289" max="11289" width="18.26953125" style="114" customWidth="1"/>
    <col min="11290" max="11291" width="16.54296875" style="114" customWidth="1"/>
    <col min="11292" max="11293" width="15.81640625" style="114" customWidth="1"/>
    <col min="11294" max="11294" width="10.90625" style="114"/>
    <col min="11295" max="11295" width="5.81640625" style="114" customWidth="1"/>
    <col min="11296" max="11296" width="10.90625" style="114"/>
    <col min="11297" max="11297" width="21.1796875" style="114" customWidth="1"/>
    <col min="11298" max="11298" width="26" style="114" customWidth="1"/>
    <col min="11299" max="11300" width="10.90625" style="114"/>
    <col min="11301" max="11400" width="3" style="114" customWidth="1"/>
    <col min="11401" max="11401" width="2.54296875" style="114" bestFit="1" customWidth="1"/>
    <col min="11402" max="11416" width="3.453125" style="114" bestFit="1" customWidth="1"/>
    <col min="11417" max="11417" width="2.453125" style="114" bestFit="1" customWidth="1"/>
    <col min="11418" max="11418" width="2.54296875" style="114" bestFit="1" customWidth="1"/>
    <col min="11419" max="11419" width="2.453125" style="114" bestFit="1" customWidth="1"/>
    <col min="11420" max="11420" width="3.1796875" style="114" bestFit="1" customWidth="1"/>
    <col min="11421" max="11421" width="2.54296875" style="114" bestFit="1" customWidth="1"/>
    <col min="11422" max="11422" width="2.453125" style="114" bestFit="1" customWidth="1"/>
    <col min="11423" max="11423" width="2.54296875" style="114" bestFit="1" customWidth="1"/>
    <col min="11424" max="11438" width="3.453125" style="114" bestFit="1" customWidth="1"/>
    <col min="11439" max="11542" width="10.90625" style="114"/>
    <col min="11543" max="11543" width="15.1796875" style="114" customWidth="1"/>
    <col min="11544" max="11544" width="3.81640625" style="114" customWidth="1"/>
    <col min="11545" max="11545" width="18.26953125" style="114" customWidth="1"/>
    <col min="11546" max="11547" width="16.54296875" style="114" customWidth="1"/>
    <col min="11548" max="11549" width="15.81640625" style="114" customWidth="1"/>
    <col min="11550" max="11550" width="10.90625" style="114"/>
    <col min="11551" max="11551" width="5.81640625" style="114" customWidth="1"/>
    <col min="11552" max="11552" width="10.90625" style="114"/>
    <col min="11553" max="11553" width="21.1796875" style="114" customWidth="1"/>
    <col min="11554" max="11554" width="26" style="114" customWidth="1"/>
    <col min="11555" max="11556" width="10.90625" style="114"/>
    <col min="11557" max="11656" width="3" style="114" customWidth="1"/>
    <col min="11657" max="11657" width="2.54296875" style="114" bestFit="1" customWidth="1"/>
    <col min="11658" max="11672" width="3.453125" style="114" bestFit="1" customWidth="1"/>
    <col min="11673" max="11673" width="2.453125" style="114" bestFit="1" customWidth="1"/>
    <col min="11674" max="11674" width="2.54296875" style="114" bestFit="1" customWidth="1"/>
    <col min="11675" max="11675" width="2.453125" style="114" bestFit="1" customWidth="1"/>
    <col min="11676" max="11676" width="3.1796875" style="114" bestFit="1" customWidth="1"/>
    <col min="11677" max="11677" width="2.54296875" style="114" bestFit="1" customWidth="1"/>
    <col min="11678" max="11678" width="2.453125" style="114" bestFit="1" customWidth="1"/>
    <col min="11679" max="11679" width="2.54296875" style="114" bestFit="1" customWidth="1"/>
    <col min="11680" max="11694" width="3.453125" style="114" bestFit="1" customWidth="1"/>
    <col min="11695" max="11798" width="10.90625" style="114"/>
    <col min="11799" max="11799" width="15.1796875" style="114" customWidth="1"/>
    <col min="11800" max="11800" width="3.81640625" style="114" customWidth="1"/>
    <col min="11801" max="11801" width="18.26953125" style="114" customWidth="1"/>
    <col min="11802" max="11803" width="16.54296875" style="114" customWidth="1"/>
    <col min="11804" max="11805" width="15.81640625" style="114" customWidth="1"/>
    <col min="11806" max="11806" width="10.90625" style="114"/>
    <col min="11807" max="11807" width="5.81640625" style="114" customWidth="1"/>
    <col min="11808" max="11808" width="10.90625" style="114"/>
    <col min="11809" max="11809" width="21.1796875" style="114" customWidth="1"/>
    <col min="11810" max="11810" width="26" style="114" customWidth="1"/>
    <col min="11811" max="11812" width="10.90625" style="114"/>
    <col min="11813" max="11912" width="3" style="114" customWidth="1"/>
    <col min="11913" max="11913" width="2.54296875" style="114" bestFit="1" customWidth="1"/>
    <col min="11914" max="11928" width="3.453125" style="114" bestFit="1" customWidth="1"/>
    <col min="11929" max="11929" width="2.453125" style="114" bestFit="1" customWidth="1"/>
    <col min="11930" max="11930" width="2.54296875" style="114" bestFit="1" customWidth="1"/>
    <col min="11931" max="11931" width="2.453125" style="114" bestFit="1" customWidth="1"/>
    <col min="11932" max="11932" width="3.1796875" style="114" bestFit="1" customWidth="1"/>
    <col min="11933" max="11933" width="2.54296875" style="114" bestFit="1" customWidth="1"/>
    <col min="11934" max="11934" width="2.453125" style="114" bestFit="1" customWidth="1"/>
    <col min="11935" max="11935" width="2.54296875" style="114" bestFit="1" customWidth="1"/>
    <col min="11936" max="11950" width="3.453125" style="114" bestFit="1" customWidth="1"/>
    <col min="11951" max="12054" width="10.90625" style="114"/>
    <col min="12055" max="12055" width="15.1796875" style="114" customWidth="1"/>
    <col min="12056" max="12056" width="3.81640625" style="114" customWidth="1"/>
    <col min="12057" max="12057" width="18.26953125" style="114" customWidth="1"/>
    <col min="12058" max="12059" width="16.54296875" style="114" customWidth="1"/>
    <col min="12060" max="12061" width="15.81640625" style="114" customWidth="1"/>
    <col min="12062" max="12062" width="10.90625" style="114"/>
    <col min="12063" max="12063" width="5.81640625" style="114" customWidth="1"/>
    <col min="12064" max="12064" width="10.90625" style="114"/>
    <col min="12065" max="12065" width="21.1796875" style="114" customWidth="1"/>
    <col min="12066" max="12066" width="26" style="114" customWidth="1"/>
    <col min="12067" max="12068" width="10.90625" style="114"/>
    <col min="12069" max="12168" width="3" style="114" customWidth="1"/>
    <col min="12169" max="12169" width="2.54296875" style="114" bestFit="1" customWidth="1"/>
    <col min="12170" max="12184" width="3.453125" style="114" bestFit="1" customWidth="1"/>
    <col min="12185" max="12185" width="2.453125" style="114" bestFit="1" customWidth="1"/>
    <col min="12186" max="12186" width="2.54296875" style="114" bestFit="1" customWidth="1"/>
    <col min="12187" max="12187" width="2.453125" style="114" bestFit="1" customWidth="1"/>
    <col min="12188" max="12188" width="3.1796875" style="114" bestFit="1" customWidth="1"/>
    <col min="12189" max="12189" width="2.54296875" style="114" bestFit="1" customWidth="1"/>
    <col min="12190" max="12190" width="2.453125" style="114" bestFit="1" customWidth="1"/>
    <col min="12191" max="12191" width="2.54296875" style="114" bestFit="1" customWidth="1"/>
    <col min="12192" max="12206" width="3.453125" style="114" bestFit="1" customWidth="1"/>
    <col min="12207" max="12310" width="10.90625" style="114"/>
    <col min="12311" max="12311" width="15.1796875" style="114" customWidth="1"/>
    <col min="12312" max="12312" width="3.81640625" style="114" customWidth="1"/>
    <col min="12313" max="12313" width="18.26953125" style="114" customWidth="1"/>
    <col min="12314" max="12315" width="16.54296875" style="114" customWidth="1"/>
    <col min="12316" max="12317" width="15.81640625" style="114" customWidth="1"/>
    <col min="12318" max="12318" width="10.90625" style="114"/>
    <col min="12319" max="12319" width="5.81640625" style="114" customWidth="1"/>
    <col min="12320" max="12320" width="10.90625" style="114"/>
    <col min="12321" max="12321" width="21.1796875" style="114" customWidth="1"/>
    <col min="12322" max="12322" width="26" style="114" customWidth="1"/>
    <col min="12323" max="12324" width="10.90625" style="114"/>
    <col min="12325" max="12424" width="3" style="114" customWidth="1"/>
    <col min="12425" max="12425" width="2.54296875" style="114" bestFit="1" customWidth="1"/>
    <col min="12426" max="12440" width="3.453125" style="114" bestFit="1" customWidth="1"/>
    <col min="12441" max="12441" width="2.453125" style="114" bestFit="1" customWidth="1"/>
    <col min="12442" max="12442" width="2.54296875" style="114" bestFit="1" customWidth="1"/>
    <col min="12443" max="12443" width="2.453125" style="114" bestFit="1" customWidth="1"/>
    <col min="12444" max="12444" width="3.1796875" style="114" bestFit="1" customWidth="1"/>
    <col min="12445" max="12445" width="2.54296875" style="114" bestFit="1" customWidth="1"/>
    <col min="12446" max="12446" width="2.453125" style="114" bestFit="1" customWidth="1"/>
    <col min="12447" max="12447" width="2.54296875" style="114" bestFit="1" customWidth="1"/>
    <col min="12448" max="12462" width="3.453125" style="114" bestFit="1" customWidth="1"/>
    <col min="12463" max="12566" width="10.90625" style="114"/>
    <col min="12567" max="12567" width="15.1796875" style="114" customWidth="1"/>
    <col min="12568" max="12568" width="3.81640625" style="114" customWidth="1"/>
    <col min="12569" max="12569" width="18.26953125" style="114" customWidth="1"/>
    <col min="12570" max="12571" width="16.54296875" style="114" customWidth="1"/>
    <col min="12572" max="12573" width="15.81640625" style="114" customWidth="1"/>
    <col min="12574" max="12574" width="10.90625" style="114"/>
    <col min="12575" max="12575" width="5.81640625" style="114" customWidth="1"/>
    <col min="12576" max="12576" width="10.90625" style="114"/>
    <col min="12577" max="12577" width="21.1796875" style="114" customWidth="1"/>
    <col min="12578" max="12578" width="26" style="114" customWidth="1"/>
    <col min="12579" max="12580" width="10.90625" style="114"/>
    <col min="12581" max="12680" width="3" style="114" customWidth="1"/>
    <col min="12681" max="12681" width="2.54296875" style="114" bestFit="1" customWidth="1"/>
    <col min="12682" max="12696" width="3.453125" style="114" bestFit="1" customWidth="1"/>
    <col min="12697" max="12697" width="2.453125" style="114" bestFit="1" customWidth="1"/>
    <col min="12698" max="12698" width="2.54296875" style="114" bestFit="1" customWidth="1"/>
    <col min="12699" max="12699" width="2.453125" style="114" bestFit="1" customWidth="1"/>
    <col min="12700" max="12700" width="3.1796875" style="114" bestFit="1" customWidth="1"/>
    <col min="12701" max="12701" width="2.54296875" style="114" bestFit="1" customWidth="1"/>
    <col min="12702" max="12702" width="2.453125" style="114" bestFit="1" customWidth="1"/>
    <col min="12703" max="12703" width="2.54296875" style="114" bestFit="1" customWidth="1"/>
    <col min="12704" max="12718" width="3.453125" style="114" bestFit="1" customWidth="1"/>
    <col min="12719" max="12822" width="10.90625" style="114"/>
    <col min="12823" max="12823" width="15.1796875" style="114" customWidth="1"/>
    <col min="12824" max="12824" width="3.81640625" style="114" customWidth="1"/>
    <col min="12825" max="12825" width="18.26953125" style="114" customWidth="1"/>
    <col min="12826" max="12827" width="16.54296875" style="114" customWidth="1"/>
    <col min="12828" max="12829" width="15.81640625" style="114" customWidth="1"/>
    <col min="12830" max="12830" width="10.90625" style="114"/>
    <col min="12831" max="12831" width="5.81640625" style="114" customWidth="1"/>
    <col min="12832" max="12832" width="10.90625" style="114"/>
    <col min="12833" max="12833" width="21.1796875" style="114" customWidth="1"/>
    <col min="12834" max="12834" width="26" style="114" customWidth="1"/>
    <col min="12835" max="12836" width="10.90625" style="114"/>
    <col min="12837" max="12936" width="3" style="114" customWidth="1"/>
    <col min="12937" max="12937" width="2.54296875" style="114" bestFit="1" customWidth="1"/>
    <col min="12938" max="12952" width="3.453125" style="114" bestFit="1" customWidth="1"/>
    <col min="12953" max="12953" width="2.453125" style="114" bestFit="1" customWidth="1"/>
    <col min="12954" max="12954" width="2.54296875" style="114" bestFit="1" customWidth="1"/>
    <col min="12955" max="12955" width="2.453125" style="114" bestFit="1" customWidth="1"/>
    <col min="12956" max="12956" width="3.1796875" style="114" bestFit="1" customWidth="1"/>
    <col min="12957" max="12957" width="2.54296875" style="114" bestFit="1" customWidth="1"/>
    <col min="12958" max="12958" width="2.453125" style="114" bestFit="1" customWidth="1"/>
    <col min="12959" max="12959" width="2.54296875" style="114" bestFit="1" customWidth="1"/>
    <col min="12960" max="12974" width="3.453125" style="114" bestFit="1" customWidth="1"/>
    <col min="12975" max="13078" width="10.90625" style="114"/>
    <col min="13079" max="13079" width="15.1796875" style="114" customWidth="1"/>
    <col min="13080" max="13080" width="3.81640625" style="114" customWidth="1"/>
    <col min="13081" max="13081" width="18.26953125" style="114" customWidth="1"/>
    <col min="13082" max="13083" width="16.54296875" style="114" customWidth="1"/>
    <col min="13084" max="13085" width="15.81640625" style="114" customWidth="1"/>
    <col min="13086" max="13086" width="10.90625" style="114"/>
    <col min="13087" max="13087" width="5.81640625" style="114" customWidth="1"/>
    <col min="13088" max="13088" width="10.90625" style="114"/>
    <col min="13089" max="13089" width="21.1796875" style="114" customWidth="1"/>
    <col min="13090" max="13090" width="26" style="114" customWidth="1"/>
    <col min="13091" max="13092" width="10.90625" style="114"/>
    <col min="13093" max="13192" width="3" style="114" customWidth="1"/>
    <col min="13193" max="13193" width="2.54296875" style="114" bestFit="1" customWidth="1"/>
    <col min="13194" max="13208" width="3.453125" style="114" bestFit="1" customWidth="1"/>
    <col min="13209" max="13209" width="2.453125" style="114" bestFit="1" customWidth="1"/>
    <col min="13210" max="13210" width="2.54296875" style="114" bestFit="1" customWidth="1"/>
    <col min="13211" max="13211" width="2.453125" style="114" bestFit="1" customWidth="1"/>
    <col min="13212" max="13212" width="3.1796875" style="114" bestFit="1" customWidth="1"/>
    <col min="13213" max="13213" width="2.54296875" style="114" bestFit="1" customWidth="1"/>
    <col min="13214" max="13214" width="2.453125" style="114" bestFit="1" customWidth="1"/>
    <col min="13215" max="13215" width="2.54296875" style="114" bestFit="1" customWidth="1"/>
    <col min="13216" max="13230" width="3.453125" style="114" bestFit="1" customWidth="1"/>
    <col min="13231" max="13334" width="10.90625" style="114"/>
    <col min="13335" max="13335" width="15.1796875" style="114" customWidth="1"/>
    <col min="13336" max="13336" width="3.81640625" style="114" customWidth="1"/>
    <col min="13337" max="13337" width="18.26953125" style="114" customWidth="1"/>
    <col min="13338" max="13339" width="16.54296875" style="114" customWidth="1"/>
    <col min="13340" max="13341" width="15.81640625" style="114" customWidth="1"/>
    <col min="13342" max="13342" width="10.90625" style="114"/>
    <col min="13343" max="13343" width="5.81640625" style="114" customWidth="1"/>
    <col min="13344" max="13344" width="10.90625" style="114"/>
    <col min="13345" max="13345" width="21.1796875" style="114" customWidth="1"/>
    <col min="13346" max="13346" width="26" style="114" customWidth="1"/>
    <col min="13347" max="13348" width="10.90625" style="114"/>
    <col min="13349" max="13448" width="3" style="114" customWidth="1"/>
    <col min="13449" max="13449" width="2.54296875" style="114" bestFit="1" customWidth="1"/>
    <col min="13450" max="13464" width="3.453125" style="114" bestFit="1" customWidth="1"/>
    <col min="13465" max="13465" width="2.453125" style="114" bestFit="1" customWidth="1"/>
    <col min="13466" max="13466" width="2.54296875" style="114" bestFit="1" customWidth="1"/>
    <col min="13467" max="13467" width="2.453125" style="114" bestFit="1" customWidth="1"/>
    <col min="13468" max="13468" width="3.1796875" style="114" bestFit="1" customWidth="1"/>
    <col min="13469" max="13469" width="2.54296875" style="114" bestFit="1" customWidth="1"/>
    <col min="13470" max="13470" width="2.453125" style="114" bestFit="1" customWidth="1"/>
    <col min="13471" max="13471" width="2.54296875" style="114" bestFit="1" customWidth="1"/>
    <col min="13472" max="13486" width="3.453125" style="114" bestFit="1" customWidth="1"/>
    <col min="13487" max="13590" width="10.90625" style="114"/>
    <col min="13591" max="13591" width="15.1796875" style="114" customWidth="1"/>
    <col min="13592" max="13592" width="3.81640625" style="114" customWidth="1"/>
    <col min="13593" max="13593" width="18.26953125" style="114" customWidth="1"/>
    <col min="13594" max="13595" width="16.54296875" style="114" customWidth="1"/>
    <col min="13596" max="13597" width="15.81640625" style="114" customWidth="1"/>
    <col min="13598" max="13598" width="10.90625" style="114"/>
    <col min="13599" max="13599" width="5.81640625" style="114" customWidth="1"/>
    <col min="13600" max="13600" width="10.90625" style="114"/>
    <col min="13601" max="13601" width="21.1796875" style="114" customWidth="1"/>
    <col min="13602" max="13602" width="26" style="114" customWidth="1"/>
    <col min="13603" max="13604" width="10.90625" style="114"/>
    <col min="13605" max="13704" width="3" style="114" customWidth="1"/>
    <col min="13705" max="13705" width="2.54296875" style="114" bestFit="1" customWidth="1"/>
    <col min="13706" max="13720" width="3.453125" style="114" bestFit="1" customWidth="1"/>
    <col min="13721" max="13721" width="2.453125" style="114" bestFit="1" customWidth="1"/>
    <col min="13722" max="13722" width="2.54296875" style="114" bestFit="1" customWidth="1"/>
    <col min="13723" max="13723" width="2.453125" style="114" bestFit="1" customWidth="1"/>
    <col min="13724" max="13724" width="3.1796875" style="114" bestFit="1" customWidth="1"/>
    <col min="13725" max="13725" width="2.54296875" style="114" bestFit="1" customWidth="1"/>
    <col min="13726" max="13726" width="2.453125" style="114" bestFit="1" customWidth="1"/>
    <col min="13727" max="13727" width="2.54296875" style="114" bestFit="1" customWidth="1"/>
    <col min="13728" max="13742" width="3.453125" style="114" bestFit="1" customWidth="1"/>
    <col min="13743" max="13846" width="10.90625" style="114"/>
    <col min="13847" max="13847" width="15.1796875" style="114" customWidth="1"/>
    <col min="13848" max="13848" width="3.81640625" style="114" customWidth="1"/>
    <col min="13849" max="13849" width="18.26953125" style="114" customWidth="1"/>
    <col min="13850" max="13851" width="16.54296875" style="114" customWidth="1"/>
    <col min="13852" max="13853" width="15.81640625" style="114" customWidth="1"/>
    <col min="13854" max="13854" width="10.90625" style="114"/>
    <col min="13855" max="13855" width="5.81640625" style="114" customWidth="1"/>
    <col min="13856" max="13856" width="10.90625" style="114"/>
    <col min="13857" max="13857" width="21.1796875" style="114" customWidth="1"/>
    <col min="13858" max="13858" width="26" style="114" customWidth="1"/>
    <col min="13859" max="13860" width="10.90625" style="114"/>
    <col min="13861" max="13960" width="3" style="114" customWidth="1"/>
    <col min="13961" max="13961" width="2.54296875" style="114" bestFit="1" customWidth="1"/>
    <col min="13962" max="13976" width="3.453125" style="114" bestFit="1" customWidth="1"/>
    <col min="13977" max="13977" width="2.453125" style="114" bestFit="1" customWidth="1"/>
    <col min="13978" max="13978" width="2.54296875" style="114" bestFit="1" customWidth="1"/>
    <col min="13979" max="13979" width="2.453125" style="114" bestFit="1" customWidth="1"/>
    <col min="13980" max="13980" width="3.1796875" style="114" bestFit="1" customWidth="1"/>
    <col min="13981" max="13981" width="2.54296875" style="114" bestFit="1" customWidth="1"/>
    <col min="13982" max="13982" width="2.453125" style="114" bestFit="1" customWidth="1"/>
    <col min="13983" max="13983" width="2.54296875" style="114" bestFit="1" customWidth="1"/>
    <col min="13984" max="13998" width="3.453125" style="114" bestFit="1" customWidth="1"/>
    <col min="13999" max="14102" width="10.90625" style="114"/>
    <col min="14103" max="14103" width="15.1796875" style="114" customWidth="1"/>
    <col min="14104" max="14104" width="3.81640625" style="114" customWidth="1"/>
    <col min="14105" max="14105" width="18.26953125" style="114" customWidth="1"/>
    <col min="14106" max="14107" width="16.54296875" style="114" customWidth="1"/>
    <col min="14108" max="14109" width="15.81640625" style="114" customWidth="1"/>
    <col min="14110" max="14110" width="10.90625" style="114"/>
    <col min="14111" max="14111" width="5.81640625" style="114" customWidth="1"/>
    <col min="14112" max="14112" width="10.90625" style="114"/>
    <col min="14113" max="14113" width="21.1796875" style="114" customWidth="1"/>
    <col min="14114" max="14114" width="26" style="114" customWidth="1"/>
    <col min="14115" max="14116" width="10.90625" style="114"/>
    <col min="14117" max="14216" width="3" style="114" customWidth="1"/>
    <col min="14217" max="14217" width="2.54296875" style="114" bestFit="1" customWidth="1"/>
    <col min="14218" max="14232" width="3.453125" style="114" bestFit="1" customWidth="1"/>
    <col min="14233" max="14233" width="2.453125" style="114" bestFit="1" customWidth="1"/>
    <col min="14234" max="14234" width="2.54296875" style="114" bestFit="1" customWidth="1"/>
    <col min="14235" max="14235" width="2.453125" style="114" bestFit="1" customWidth="1"/>
    <col min="14236" max="14236" width="3.1796875" style="114" bestFit="1" customWidth="1"/>
    <col min="14237" max="14237" width="2.54296875" style="114" bestFit="1" customWidth="1"/>
    <col min="14238" max="14238" width="2.453125" style="114" bestFit="1" customWidth="1"/>
    <col min="14239" max="14239" width="2.54296875" style="114" bestFit="1" customWidth="1"/>
    <col min="14240" max="14254" width="3.453125" style="114" bestFit="1" customWidth="1"/>
    <col min="14255" max="14358" width="10.90625" style="114"/>
    <col min="14359" max="14359" width="15.1796875" style="114" customWidth="1"/>
    <col min="14360" max="14360" width="3.81640625" style="114" customWidth="1"/>
    <col min="14361" max="14361" width="18.26953125" style="114" customWidth="1"/>
    <col min="14362" max="14363" width="16.54296875" style="114" customWidth="1"/>
    <col min="14364" max="14365" width="15.81640625" style="114" customWidth="1"/>
    <col min="14366" max="14366" width="10.90625" style="114"/>
    <col min="14367" max="14367" width="5.81640625" style="114" customWidth="1"/>
    <col min="14368" max="14368" width="10.90625" style="114"/>
    <col min="14369" max="14369" width="21.1796875" style="114" customWidth="1"/>
    <col min="14370" max="14370" width="26" style="114" customWidth="1"/>
    <col min="14371" max="14372" width="10.90625" style="114"/>
    <col min="14373" max="14472" width="3" style="114" customWidth="1"/>
    <col min="14473" max="14473" width="2.54296875" style="114" bestFit="1" customWidth="1"/>
    <col min="14474" max="14488" width="3.453125" style="114" bestFit="1" customWidth="1"/>
    <col min="14489" max="14489" width="2.453125" style="114" bestFit="1" customWidth="1"/>
    <col min="14490" max="14490" width="2.54296875" style="114" bestFit="1" customWidth="1"/>
    <col min="14491" max="14491" width="2.453125" style="114" bestFit="1" customWidth="1"/>
    <col min="14492" max="14492" width="3.1796875" style="114" bestFit="1" customWidth="1"/>
    <col min="14493" max="14493" width="2.54296875" style="114" bestFit="1" customWidth="1"/>
    <col min="14494" max="14494" width="2.453125" style="114" bestFit="1" customWidth="1"/>
    <col min="14495" max="14495" width="2.54296875" style="114" bestFit="1" customWidth="1"/>
    <col min="14496" max="14510" width="3.453125" style="114" bestFit="1" customWidth="1"/>
    <col min="14511" max="14614" width="10.90625" style="114"/>
    <col min="14615" max="14615" width="15.1796875" style="114" customWidth="1"/>
    <col min="14616" max="14616" width="3.81640625" style="114" customWidth="1"/>
    <col min="14617" max="14617" width="18.26953125" style="114" customWidth="1"/>
    <col min="14618" max="14619" width="16.54296875" style="114" customWidth="1"/>
    <col min="14620" max="14621" width="15.81640625" style="114" customWidth="1"/>
    <col min="14622" max="14622" width="10.90625" style="114"/>
    <col min="14623" max="14623" width="5.81640625" style="114" customWidth="1"/>
    <col min="14624" max="14624" width="10.90625" style="114"/>
    <col min="14625" max="14625" width="21.1796875" style="114" customWidth="1"/>
    <col min="14626" max="14626" width="26" style="114" customWidth="1"/>
    <col min="14627" max="14628" width="10.90625" style="114"/>
    <col min="14629" max="14728" width="3" style="114" customWidth="1"/>
    <col min="14729" max="14729" width="2.54296875" style="114" bestFit="1" customWidth="1"/>
    <col min="14730" max="14744" width="3.453125" style="114" bestFit="1" customWidth="1"/>
    <col min="14745" max="14745" width="2.453125" style="114" bestFit="1" customWidth="1"/>
    <col min="14746" max="14746" width="2.54296875" style="114" bestFit="1" customWidth="1"/>
    <col min="14747" max="14747" width="2.453125" style="114" bestFit="1" customWidth="1"/>
    <col min="14748" max="14748" width="3.1796875" style="114" bestFit="1" customWidth="1"/>
    <col min="14749" max="14749" width="2.54296875" style="114" bestFit="1" customWidth="1"/>
    <col min="14750" max="14750" width="2.453125" style="114" bestFit="1" customWidth="1"/>
    <col min="14751" max="14751" width="2.54296875" style="114" bestFit="1" customWidth="1"/>
    <col min="14752" max="14766" width="3.453125" style="114" bestFit="1" customWidth="1"/>
    <col min="14767" max="14870" width="10.90625" style="114"/>
    <col min="14871" max="14871" width="15.1796875" style="114" customWidth="1"/>
    <col min="14872" max="14872" width="3.81640625" style="114" customWidth="1"/>
    <col min="14873" max="14873" width="18.26953125" style="114" customWidth="1"/>
    <col min="14874" max="14875" width="16.54296875" style="114" customWidth="1"/>
    <col min="14876" max="14877" width="15.81640625" style="114" customWidth="1"/>
    <col min="14878" max="14878" width="10.90625" style="114"/>
    <col min="14879" max="14879" width="5.81640625" style="114" customWidth="1"/>
    <col min="14880" max="14880" width="10.90625" style="114"/>
    <col min="14881" max="14881" width="21.1796875" style="114" customWidth="1"/>
    <col min="14882" max="14882" width="26" style="114" customWidth="1"/>
    <col min="14883" max="14884" width="10.90625" style="114"/>
    <col min="14885" max="14984" width="3" style="114" customWidth="1"/>
    <col min="14985" max="14985" width="2.54296875" style="114" bestFit="1" customWidth="1"/>
    <col min="14986" max="15000" width="3.453125" style="114" bestFit="1" customWidth="1"/>
    <col min="15001" max="15001" width="2.453125" style="114" bestFit="1" customWidth="1"/>
    <col min="15002" max="15002" width="2.54296875" style="114" bestFit="1" customWidth="1"/>
    <col min="15003" max="15003" width="2.453125" style="114" bestFit="1" customWidth="1"/>
    <col min="15004" max="15004" width="3.1796875" style="114" bestFit="1" customWidth="1"/>
    <col min="15005" max="15005" width="2.54296875" style="114" bestFit="1" customWidth="1"/>
    <col min="15006" max="15006" width="2.453125" style="114" bestFit="1" customWidth="1"/>
    <col min="15007" max="15007" width="2.54296875" style="114" bestFit="1" customWidth="1"/>
    <col min="15008" max="15022" width="3.453125" style="114" bestFit="1" customWidth="1"/>
    <col min="15023" max="15126" width="10.90625" style="114"/>
    <col min="15127" max="15127" width="15.1796875" style="114" customWidth="1"/>
    <col min="15128" max="15128" width="3.81640625" style="114" customWidth="1"/>
    <col min="15129" max="15129" width="18.26953125" style="114" customWidth="1"/>
    <col min="15130" max="15131" width="16.54296875" style="114" customWidth="1"/>
    <col min="15132" max="15133" width="15.81640625" style="114" customWidth="1"/>
    <col min="15134" max="15134" width="10.90625" style="114"/>
    <col min="15135" max="15135" width="5.81640625" style="114" customWidth="1"/>
    <col min="15136" max="15136" width="10.90625" style="114"/>
    <col min="15137" max="15137" width="21.1796875" style="114" customWidth="1"/>
    <col min="15138" max="15138" width="26" style="114" customWidth="1"/>
    <col min="15139" max="15140" width="10.90625" style="114"/>
    <col min="15141" max="15240" width="3" style="114" customWidth="1"/>
    <col min="15241" max="15241" width="2.54296875" style="114" bestFit="1" customWidth="1"/>
    <col min="15242" max="15256" width="3.453125" style="114" bestFit="1" customWidth="1"/>
    <col min="15257" max="15257" width="2.453125" style="114" bestFit="1" customWidth="1"/>
    <col min="15258" max="15258" width="2.54296875" style="114" bestFit="1" customWidth="1"/>
    <col min="15259" max="15259" width="2.453125" style="114" bestFit="1" customWidth="1"/>
    <col min="15260" max="15260" width="3.1796875" style="114" bestFit="1" customWidth="1"/>
    <col min="15261" max="15261" width="2.54296875" style="114" bestFit="1" customWidth="1"/>
    <col min="15262" max="15262" width="2.453125" style="114" bestFit="1" customWidth="1"/>
    <col min="15263" max="15263" width="2.54296875" style="114" bestFit="1" customWidth="1"/>
    <col min="15264" max="15278" width="3.453125" style="114" bestFit="1" customWidth="1"/>
    <col min="15279" max="15382" width="10.90625" style="114"/>
    <col min="15383" max="15383" width="15.1796875" style="114" customWidth="1"/>
    <col min="15384" max="15384" width="3.81640625" style="114" customWidth="1"/>
    <col min="15385" max="15385" width="18.26953125" style="114" customWidth="1"/>
    <col min="15386" max="15387" width="16.54296875" style="114" customWidth="1"/>
    <col min="15388" max="15389" width="15.81640625" style="114" customWidth="1"/>
    <col min="15390" max="15390" width="10.90625" style="114"/>
    <col min="15391" max="15391" width="5.81640625" style="114" customWidth="1"/>
    <col min="15392" max="15392" width="10.90625" style="114"/>
    <col min="15393" max="15393" width="21.1796875" style="114" customWidth="1"/>
    <col min="15394" max="15394" width="26" style="114" customWidth="1"/>
    <col min="15395" max="15396" width="10.90625" style="114"/>
    <col min="15397" max="15496" width="3" style="114" customWidth="1"/>
    <col min="15497" max="15497" width="2.54296875" style="114" bestFit="1" customWidth="1"/>
    <col min="15498" max="15512" width="3.453125" style="114" bestFit="1" customWidth="1"/>
    <col min="15513" max="15513" width="2.453125" style="114" bestFit="1" customWidth="1"/>
    <col min="15514" max="15514" width="2.54296875" style="114" bestFit="1" customWidth="1"/>
    <col min="15515" max="15515" width="2.453125" style="114" bestFit="1" customWidth="1"/>
    <col min="15516" max="15516" width="3.1796875" style="114" bestFit="1" customWidth="1"/>
    <col min="15517" max="15517" width="2.54296875" style="114" bestFit="1" customWidth="1"/>
    <col min="15518" max="15518" width="2.453125" style="114" bestFit="1" customWidth="1"/>
    <col min="15519" max="15519" width="2.54296875" style="114" bestFit="1" customWidth="1"/>
    <col min="15520" max="15534" width="3.453125" style="114" bestFit="1" customWidth="1"/>
    <col min="15535" max="15638" width="10.90625" style="114"/>
    <col min="15639" max="15639" width="15.1796875" style="114" customWidth="1"/>
    <col min="15640" max="15640" width="3.81640625" style="114" customWidth="1"/>
    <col min="15641" max="15641" width="18.26953125" style="114" customWidth="1"/>
    <col min="15642" max="15643" width="16.54296875" style="114" customWidth="1"/>
    <col min="15644" max="15645" width="15.81640625" style="114" customWidth="1"/>
    <col min="15646" max="15646" width="10.90625" style="114"/>
    <col min="15647" max="15647" width="5.81640625" style="114" customWidth="1"/>
    <col min="15648" max="15648" width="10.90625" style="114"/>
    <col min="15649" max="15649" width="21.1796875" style="114" customWidth="1"/>
    <col min="15650" max="15650" width="26" style="114" customWidth="1"/>
    <col min="15651" max="15652" width="10.90625" style="114"/>
    <col min="15653" max="15752" width="3" style="114" customWidth="1"/>
    <col min="15753" max="15753" width="2.54296875" style="114" bestFit="1" customWidth="1"/>
    <col min="15754" max="15768" width="3.453125" style="114" bestFit="1" customWidth="1"/>
    <col min="15769" max="15769" width="2.453125" style="114" bestFit="1" customWidth="1"/>
    <col min="15770" max="15770" width="2.54296875" style="114" bestFit="1" customWidth="1"/>
    <col min="15771" max="15771" width="2.453125" style="114" bestFit="1" customWidth="1"/>
    <col min="15772" max="15772" width="3.1796875" style="114" bestFit="1" customWidth="1"/>
    <col min="15773" max="15773" width="2.54296875" style="114" bestFit="1" customWidth="1"/>
    <col min="15774" max="15774" width="2.453125" style="114" bestFit="1" customWidth="1"/>
    <col min="15775" max="15775" width="2.54296875" style="114" bestFit="1" customWidth="1"/>
    <col min="15776" max="15790" width="3.453125" style="114" bestFit="1" customWidth="1"/>
    <col min="15791" max="15894" width="10.90625" style="114"/>
    <col min="15895" max="15895" width="15.1796875" style="114" customWidth="1"/>
    <col min="15896" max="15896" width="3.81640625" style="114" customWidth="1"/>
    <col min="15897" max="15897" width="18.26953125" style="114" customWidth="1"/>
    <col min="15898" max="15899" width="16.54296875" style="114" customWidth="1"/>
    <col min="15900" max="15901" width="15.81640625" style="114" customWidth="1"/>
    <col min="15902" max="15902" width="10.90625" style="114"/>
    <col min="15903" max="15903" width="5.81640625" style="114" customWidth="1"/>
    <col min="15904" max="15904" width="10.90625" style="114"/>
    <col min="15905" max="15905" width="21.1796875" style="114" customWidth="1"/>
    <col min="15906" max="15906" width="26" style="114" customWidth="1"/>
    <col min="15907" max="15908" width="10.90625" style="114"/>
    <col min="15909" max="16008" width="3" style="114" customWidth="1"/>
    <col min="16009" max="16009" width="2.54296875" style="114" bestFit="1" customWidth="1"/>
    <col min="16010" max="16024" width="3.453125" style="114" bestFit="1" customWidth="1"/>
    <col min="16025" max="16025" width="2.453125" style="114" bestFit="1" customWidth="1"/>
    <col min="16026" max="16026" width="2.54296875" style="114" bestFit="1" customWidth="1"/>
    <col min="16027" max="16027" width="2.453125" style="114" bestFit="1" customWidth="1"/>
    <col min="16028" max="16028" width="3.1796875" style="114" bestFit="1" customWidth="1"/>
    <col min="16029" max="16029" width="2.54296875" style="114" bestFit="1" customWidth="1"/>
    <col min="16030" max="16030" width="2.453125" style="114" bestFit="1" customWidth="1"/>
    <col min="16031" max="16031" width="2.54296875" style="114" bestFit="1" customWidth="1"/>
    <col min="16032" max="16046" width="3.453125" style="114" bestFit="1" customWidth="1"/>
    <col min="16047" max="16150" width="10.90625" style="114"/>
    <col min="16151" max="16151" width="15.1796875" style="114" customWidth="1"/>
    <col min="16152" max="16152" width="3.81640625" style="114" customWidth="1"/>
    <col min="16153" max="16153" width="18.26953125" style="114" customWidth="1"/>
    <col min="16154" max="16155" width="16.54296875" style="114" customWidth="1"/>
    <col min="16156" max="16157" width="15.81640625" style="114" customWidth="1"/>
    <col min="16158" max="16158" width="10.90625" style="114"/>
    <col min="16159" max="16159" width="5.81640625" style="114" customWidth="1"/>
    <col min="16160" max="16160" width="10.90625" style="114"/>
    <col min="16161" max="16161" width="21.1796875" style="114" customWidth="1"/>
    <col min="16162" max="16162" width="26" style="114" customWidth="1"/>
    <col min="16163" max="16164" width="10.90625" style="114"/>
    <col min="16165" max="16264" width="3" style="114" customWidth="1"/>
    <col min="16265" max="16265" width="2.54296875" style="114" bestFit="1" customWidth="1"/>
    <col min="16266" max="16280" width="3.453125" style="114" bestFit="1" customWidth="1"/>
    <col min="16281" max="16281" width="2.453125" style="114" bestFit="1" customWidth="1"/>
    <col min="16282" max="16282" width="2.54296875" style="114" bestFit="1" customWidth="1"/>
    <col min="16283" max="16283" width="2.453125" style="114" bestFit="1" customWidth="1"/>
    <col min="16284" max="16284" width="3.1796875" style="114" bestFit="1" customWidth="1"/>
    <col min="16285" max="16285" width="2.54296875" style="114" bestFit="1" customWidth="1"/>
    <col min="16286" max="16286" width="2.453125" style="114" bestFit="1" customWidth="1"/>
    <col min="16287" max="16287" width="2.54296875" style="114" bestFit="1" customWidth="1"/>
    <col min="16288" max="16302" width="3.453125" style="114" bestFit="1" customWidth="1"/>
    <col min="16303" max="16384" width="10.90625" style="114"/>
  </cols>
  <sheetData>
    <row r="2" spans="1:175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4" spans="1:175" ht="15" thickBot="1" x14ac:dyDescent="0.4"/>
    <row r="5" spans="1:175" ht="17.25" customHeight="1" thickBot="1" x14ac:dyDescent="0.5">
      <c r="C5" s="115" t="s">
        <v>109</v>
      </c>
      <c r="D5" s="116"/>
      <c r="E5" s="116"/>
      <c r="F5" s="116"/>
      <c r="G5" s="117"/>
    </row>
    <row r="6" spans="1:175" ht="17.25" customHeight="1" thickBot="1" x14ac:dyDescent="0.55000000000000004">
      <c r="C6" s="115" t="s">
        <v>110</v>
      </c>
      <c r="D6" s="116"/>
      <c r="E6" s="116"/>
      <c r="F6" s="116"/>
      <c r="G6" s="117"/>
      <c r="K6" s="118" t="s">
        <v>111</v>
      </c>
      <c r="L6" s="119"/>
      <c r="V6" s="120" t="s">
        <v>112</v>
      </c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2"/>
      <c r="AQ6" s="123" t="s">
        <v>113</v>
      </c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 t="s">
        <v>114</v>
      </c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 t="s">
        <v>115</v>
      </c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 t="s">
        <v>116</v>
      </c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 t="s">
        <v>117</v>
      </c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 t="s">
        <v>118</v>
      </c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</row>
    <row r="7" spans="1:175" ht="18" customHeight="1" x14ac:dyDescent="0.35">
      <c r="F7" s="124"/>
      <c r="G7" s="114" t="s">
        <v>119</v>
      </c>
      <c r="K7" s="125"/>
      <c r="L7" s="125"/>
      <c r="V7" s="126">
        <v>1</v>
      </c>
      <c r="W7" s="126">
        <v>4</v>
      </c>
      <c r="X7" s="126">
        <v>5</v>
      </c>
      <c r="Y7" s="126">
        <v>6</v>
      </c>
      <c r="Z7" s="126">
        <v>7</v>
      </c>
      <c r="AA7" s="126">
        <v>8</v>
      </c>
      <c r="AB7" s="126">
        <v>11</v>
      </c>
      <c r="AC7" s="126">
        <v>12</v>
      </c>
      <c r="AD7" s="126">
        <v>13</v>
      </c>
      <c r="AE7" s="126">
        <v>14</v>
      </c>
      <c r="AF7" s="126">
        <v>15</v>
      </c>
      <c r="AG7" s="126">
        <v>18</v>
      </c>
      <c r="AH7" s="126">
        <v>19</v>
      </c>
      <c r="AI7" s="126">
        <v>20</v>
      </c>
      <c r="AJ7" s="126">
        <v>21</v>
      </c>
      <c r="AK7" s="126">
        <v>22</v>
      </c>
      <c r="AL7" s="126">
        <v>25</v>
      </c>
      <c r="AM7" s="126">
        <v>26</v>
      </c>
      <c r="AN7" s="126">
        <v>27</v>
      </c>
      <c r="AO7" s="126">
        <v>28</v>
      </c>
      <c r="AP7" s="126">
        <v>29</v>
      </c>
      <c r="AQ7" s="127">
        <v>1</v>
      </c>
      <c r="AR7" s="127">
        <v>2</v>
      </c>
      <c r="AS7" s="127">
        <v>3</v>
      </c>
      <c r="AT7" s="127">
        <v>4</v>
      </c>
      <c r="AU7" s="127">
        <v>5</v>
      </c>
      <c r="AV7" s="127">
        <v>8</v>
      </c>
      <c r="AW7" s="127">
        <v>9</v>
      </c>
      <c r="AX7" s="127">
        <v>10</v>
      </c>
      <c r="AY7" s="127">
        <v>11</v>
      </c>
      <c r="AZ7" s="127">
        <v>12</v>
      </c>
      <c r="BA7" s="127">
        <v>15</v>
      </c>
      <c r="BB7" s="127">
        <v>16</v>
      </c>
      <c r="BC7" s="127">
        <v>17</v>
      </c>
      <c r="BD7" s="127">
        <v>18</v>
      </c>
      <c r="BE7" s="127">
        <v>19</v>
      </c>
      <c r="BF7" s="127">
        <v>22</v>
      </c>
      <c r="BG7" s="127">
        <v>23</v>
      </c>
      <c r="BH7" s="127">
        <v>24</v>
      </c>
      <c r="BI7" s="127">
        <v>25</v>
      </c>
      <c r="BJ7" s="127">
        <v>26</v>
      </c>
      <c r="BK7" s="127">
        <v>29</v>
      </c>
      <c r="BL7" s="127">
        <v>30</v>
      </c>
      <c r="BM7" s="127">
        <v>31</v>
      </c>
      <c r="BN7" s="127">
        <v>1</v>
      </c>
      <c r="BO7" s="127">
        <v>2</v>
      </c>
      <c r="BP7" s="127">
        <v>5</v>
      </c>
      <c r="BQ7" s="127">
        <v>6</v>
      </c>
      <c r="BR7" s="127">
        <v>7</v>
      </c>
      <c r="BS7" s="127">
        <v>8</v>
      </c>
      <c r="BT7" s="127">
        <v>9</v>
      </c>
      <c r="BU7" s="127">
        <v>12</v>
      </c>
      <c r="BV7" s="127">
        <v>13</v>
      </c>
      <c r="BW7" s="127">
        <v>14</v>
      </c>
      <c r="BX7" s="127">
        <v>15</v>
      </c>
      <c r="BY7" s="127">
        <v>16</v>
      </c>
      <c r="BZ7" s="127">
        <v>19</v>
      </c>
      <c r="CA7" s="127">
        <v>20</v>
      </c>
      <c r="CB7" s="127">
        <v>21</v>
      </c>
      <c r="CC7" s="127">
        <v>22</v>
      </c>
      <c r="CD7" s="127">
        <v>23</v>
      </c>
      <c r="CE7" s="127">
        <v>26</v>
      </c>
      <c r="CF7" s="127">
        <v>27</v>
      </c>
      <c r="CG7" s="127">
        <v>28</v>
      </c>
      <c r="CH7" s="127">
        <v>29</v>
      </c>
      <c r="CI7" s="127">
        <v>30</v>
      </c>
      <c r="CJ7" s="127">
        <v>3</v>
      </c>
      <c r="CK7" s="127">
        <v>4</v>
      </c>
      <c r="CL7" s="127">
        <v>5</v>
      </c>
      <c r="CM7" s="127">
        <v>6</v>
      </c>
      <c r="CN7" s="127">
        <v>7</v>
      </c>
      <c r="CO7" s="127">
        <v>10</v>
      </c>
      <c r="CP7" s="127">
        <v>11</v>
      </c>
      <c r="CQ7" s="127">
        <v>12</v>
      </c>
      <c r="CR7" s="127">
        <v>13</v>
      </c>
      <c r="CS7" s="127">
        <v>14</v>
      </c>
      <c r="CT7" s="127">
        <v>17</v>
      </c>
      <c r="CU7" s="127">
        <v>18</v>
      </c>
      <c r="CV7" s="127">
        <v>19</v>
      </c>
      <c r="CW7" s="127">
        <v>20</v>
      </c>
      <c r="CX7" s="127">
        <v>21</v>
      </c>
      <c r="CY7" s="127">
        <v>24</v>
      </c>
      <c r="CZ7" s="127">
        <v>25</v>
      </c>
      <c r="DA7" s="127">
        <v>26</v>
      </c>
      <c r="DB7" s="127">
        <v>27</v>
      </c>
      <c r="DC7" s="127">
        <v>28</v>
      </c>
      <c r="DD7" s="127">
        <v>31</v>
      </c>
      <c r="DE7" s="127">
        <v>1</v>
      </c>
      <c r="DF7" s="128">
        <v>2</v>
      </c>
      <c r="DG7" s="128">
        <v>3</v>
      </c>
      <c r="DH7" s="127">
        <v>4</v>
      </c>
      <c r="DI7" s="127">
        <v>7</v>
      </c>
      <c r="DJ7" s="127">
        <v>8</v>
      </c>
      <c r="DK7" s="127">
        <v>9</v>
      </c>
      <c r="DL7" s="127">
        <v>10</v>
      </c>
      <c r="DM7" s="127">
        <v>11</v>
      </c>
      <c r="DN7" s="127">
        <v>14</v>
      </c>
      <c r="DO7" s="127">
        <v>15</v>
      </c>
      <c r="DP7" s="127">
        <v>16</v>
      </c>
      <c r="DQ7" s="127">
        <v>17</v>
      </c>
      <c r="DR7" s="127">
        <v>18</v>
      </c>
      <c r="DS7" s="127">
        <v>21</v>
      </c>
      <c r="DT7" s="127">
        <v>22</v>
      </c>
      <c r="DU7" s="127">
        <v>23</v>
      </c>
      <c r="DV7" s="127">
        <v>24</v>
      </c>
      <c r="DW7" s="127">
        <v>25</v>
      </c>
      <c r="DX7" s="127">
        <v>28</v>
      </c>
      <c r="DY7" s="127">
        <v>29</v>
      </c>
      <c r="DZ7" s="127">
        <v>30</v>
      </c>
      <c r="EA7" s="127">
        <v>1</v>
      </c>
      <c r="EB7" s="127">
        <v>2</v>
      </c>
      <c r="EC7" s="127">
        <v>5</v>
      </c>
      <c r="ED7" s="127">
        <v>6</v>
      </c>
      <c r="EE7" s="127">
        <v>7</v>
      </c>
      <c r="EF7" s="127">
        <v>8</v>
      </c>
      <c r="EG7" s="127">
        <v>9</v>
      </c>
      <c r="EH7" s="127">
        <v>12</v>
      </c>
      <c r="EI7" s="127">
        <v>13</v>
      </c>
      <c r="EJ7" s="127">
        <v>14</v>
      </c>
      <c r="EK7" s="127">
        <v>15</v>
      </c>
      <c r="EL7" s="127">
        <v>16</v>
      </c>
      <c r="EM7" s="127">
        <v>19</v>
      </c>
      <c r="EN7" s="127">
        <v>20</v>
      </c>
      <c r="EO7" s="127">
        <v>21</v>
      </c>
      <c r="EP7" s="127">
        <v>22</v>
      </c>
      <c r="EQ7" s="127">
        <v>23</v>
      </c>
      <c r="ER7" s="127">
        <v>26</v>
      </c>
      <c r="ES7" s="127">
        <v>27</v>
      </c>
      <c r="ET7" s="127">
        <v>28</v>
      </c>
      <c r="EU7" s="127">
        <v>29</v>
      </c>
      <c r="EV7" s="127">
        <v>30</v>
      </c>
      <c r="EW7" s="127">
        <v>1</v>
      </c>
      <c r="EX7" s="127">
        <v>2</v>
      </c>
      <c r="EY7" s="127">
        <v>5</v>
      </c>
      <c r="EZ7" s="127">
        <v>6</v>
      </c>
      <c r="FA7" s="127">
        <v>7</v>
      </c>
      <c r="FB7" s="127">
        <v>8</v>
      </c>
      <c r="FC7" s="127">
        <v>9</v>
      </c>
      <c r="FD7" s="127">
        <v>12</v>
      </c>
      <c r="FE7" s="127">
        <v>13</v>
      </c>
      <c r="FF7" s="127">
        <v>14</v>
      </c>
      <c r="FG7" s="127">
        <v>15</v>
      </c>
      <c r="FH7" s="127">
        <v>16</v>
      </c>
      <c r="FI7" s="127">
        <v>19</v>
      </c>
      <c r="FJ7" s="127">
        <v>20</v>
      </c>
      <c r="FK7" s="127">
        <v>21</v>
      </c>
      <c r="FL7" s="127">
        <v>22</v>
      </c>
      <c r="FM7" s="127">
        <v>23</v>
      </c>
      <c r="FN7" s="127">
        <v>26</v>
      </c>
      <c r="FO7" s="127">
        <v>27</v>
      </c>
      <c r="FP7" s="127">
        <v>28</v>
      </c>
      <c r="FQ7" s="127">
        <v>29</v>
      </c>
      <c r="FR7" s="127">
        <v>30</v>
      </c>
    </row>
    <row r="8" spans="1:175" ht="15" thickBot="1" x14ac:dyDescent="0.4">
      <c r="A8" s="129" t="s">
        <v>120</v>
      </c>
      <c r="D8" s="130"/>
      <c r="E8" s="131" t="s">
        <v>121</v>
      </c>
      <c r="F8" s="132" t="s">
        <v>122</v>
      </c>
      <c r="G8" s="132" t="s">
        <v>123</v>
      </c>
      <c r="H8" s="133"/>
      <c r="K8" s="134" t="s">
        <v>124</v>
      </c>
      <c r="L8" s="135" t="s">
        <v>125</v>
      </c>
      <c r="V8" s="136" t="s">
        <v>126</v>
      </c>
      <c r="W8" s="136" t="s">
        <v>127</v>
      </c>
      <c r="X8" s="136" t="s">
        <v>128</v>
      </c>
      <c r="Y8" s="136" t="s">
        <v>129</v>
      </c>
      <c r="Z8" s="136" t="s">
        <v>130</v>
      </c>
      <c r="AA8" s="136" t="s">
        <v>126</v>
      </c>
      <c r="AB8" s="136" t="s">
        <v>127</v>
      </c>
      <c r="AC8" s="136" t="s">
        <v>128</v>
      </c>
      <c r="AD8" s="136" t="s">
        <v>129</v>
      </c>
      <c r="AE8" s="136" t="s">
        <v>130</v>
      </c>
      <c r="AF8" s="136" t="s">
        <v>126</v>
      </c>
      <c r="AG8" s="136" t="s">
        <v>127</v>
      </c>
      <c r="AH8" s="136" t="s">
        <v>128</v>
      </c>
      <c r="AI8" s="136" t="s">
        <v>129</v>
      </c>
      <c r="AJ8" s="136" t="s">
        <v>130</v>
      </c>
      <c r="AK8" s="136" t="s">
        <v>126</v>
      </c>
      <c r="AL8" s="136" t="s">
        <v>127</v>
      </c>
      <c r="AM8" s="136" t="s">
        <v>128</v>
      </c>
      <c r="AN8" s="136" t="s">
        <v>129</v>
      </c>
      <c r="AO8" s="136" t="s">
        <v>130</v>
      </c>
      <c r="AP8" s="136" t="s">
        <v>126</v>
      </c>
      <c r="AQ8" s="136" t="s">
        <v>127</v>
      </c>
      <c r="AR8" s="136" t="s">
        <v>128</v>
      </c>
      <c r="AS8" s="136" t="s">
        <v>129</v>
      </c>
      <c r="AT8" s="136" t="s">
        <v>130</v>
      </c>
      <c r="AU8" s="136" t="s">
        <v>126</v>
      </c>
      <c r="AV8" s="136" t="s">
        <v>127</v>
      </c>
      <c r="AW8" s="136" t="s">
        <v>128</v>
      </c>
      <c r="AX8" s="136" t="s">
        <v>129</v>
      </c>
      <c r="AY8" s="136" t="s">
        <v>130</v>
      </c>
      <c r="AZ8" s="136" t="s">
        <v>126</v>
      </c>
      <c r="BA8" s="136" t="s">
        <v>127</v>
      </c>
      <c r="BB8" s="136" t="s">
        <v>128</v>
      </c>
      <c r="BC8" s="136" t="s">
        <v>129</v>
      </c>
      <c r="BD8" s="136" t="s">
        <v>130</v>
      </c>
      <c r="BE8" s="136" t="s">
        <v>126</v>
      </c>
      <c r="BF8" s="136" t="s">
        <v>127</v>
      </c>
      <c r="BG8" s="136" t="s">
        <v>128</v>
      </c>
      <c r="BH8" s="136" t="s">
        <v>129</v>
      </c>
      <c r="BI8" s="136" t="s">
        <v>130</v>
      </c>
      <c r="BJ8" s="136" t="s">
        <v>126</v>
      </c>
      <c r="BK8" s="136" t="s">
        <v>127</v>
      </c>
      <c r="BL8" s="136" t="s">
        <v>128</v>
      </c>
      <c r="BM8" s="136" t="s">
        <v>129</v>
      </c>
      <c r="BN8" s="136" t="s">
        <v>130</v>
      </c>
      <c r="BO8" s="136" t="s">
        <v>126</v>
      </c>
      <c r="BP8" s="136" t="s">
        <v>127</v>
      </c>
      <c r="BQ8" s="136" t="s">
        <v>128</v>
      </c>
      <c r="BR8" s="136" t="s">
        <v>129</v>
      </c>
      <c r="BS8" s="136" t="s">
        <v>130</v>
      </c>
      <c r="BT8" s="136" t="s">
        <v>126</v>
      </c>
      <c r="BU8" s="136" t="s">
        <v>127</v>
      </c>
      <c r="BV8" s="136" t="s">
        <v>128</v>
      </c>
      <c r="BW8" s="136" t="s">
        <v>129</v>
      </c>
      <c r="BX8" s="136" t="s">
        <v>130</v>
      </c>
      <c r="BY8" s="136" t="s">
        <v>126</v>
      </c>
      <c r="BZ8" s="136" t="s">
        <v>127</v>
      </c>
      <c r="CA8" s="136" t="s">
        <v>128</v>
      </c>
      <c r="CB8" s="136" t="s">
        <v>129</v>
      </c>
      <c r="CC8" s="136" t="s">
        <v>130</v>
      </c>
      <c r="CD8" s="136" t="s">
        <v>126</v>
      </c>
      <c r="CE8" s="136" t="s">
        <v>127</v>
      </c>
      <c r="CF8" s="136" t="s">
        <v>128</v>
      </c>
      <c r="CG8" s="136" t="s">
        <v>129</v>
      </c>
      <c r="CH8" s="136" t="s">
        <v>130</v>
      </c>
      <c r="CI8" s="136" t="s">
        <v>126</v>
      </c>
      <c r="CJ8" s="136" t="s">
        <v>127</v>
      </c>
      <c r="CK8" s="136" t="s">
        <v>128</v>
      </c>
      <c r="CL8" s="136" t="s">
        <v>129</v>
      </c>
      <c r="CM8" s="136" t="s">
        <v>130</v>
      </c>
      <c r="CN8" s="136" t="s">
        <v>126</v>
      </c>
      <c r="CO8" s="136" t="s">
        <v>127</v>
      </c>
      <c r="CP8" s="136" t="s">
        <v>128</v>
      </c>
      <c r="CQ8" s="136" t="s">
        <v>129</v>
      </c>
      <c r="CR8" s="136" t="s">
        <v>130</v>
      </c>
      <c r="CS8" s="136" t="s">
        <v>126</v>
      </c>
      <c r="CT8" s="136" t="s">
        <v>127</v>
      </c>
      <c r="CU8" s="136" t="s">
        <v>128</v>
      </c>
      <c r="CV8" s="136" t="s">
        <v>129</v>
      </c>
      <c r="CW8" s="136" t="s">
        <v>130</v>
      </c>
      <c r="CX8" s="136" t="s">
        <v>126</v>
      </c>
      <c r="CY8" s="136" t="s">
        <v>127</v>
      </c>
      <c r="CZ8" s="136" t="s">
        <v>128</v>
      </c>
      <c r="DA8" s="136" t="s">
        <v>129</v>
      </c>
      <c r="DB8" s="136" t="s">
        <v>130</v>
      </c>
      <c r="DC8" s="136" t="s">
        <v>126</v>
      </c>
      <c r="DD8" s="136" t="s">
        <v>127</v>
      </c>
      <c r="DE8" s="136" t="s">
        <v>128</v>
      </c>
      <c r="DF8" s="136" t="s">
        <v>129</v>
      </c>
      <c r="DG8" s="136" t="s">
        <v>130</v>
      </c>
      <c r="DH8" s="136" t="s">
        <v>126</v>
      </c>
      <c r="DI8" s="136" t="s">
        <v>127</v>
      </c>
      <c r="DJ8" s="136" t="s">
        <v>128</v>
      </c>
      <c r="DK8" s="136" t="s">
        <v>129</v>
      </c>
      <c r="DL8" s="136" t="s">
        <v>130</v>
      </c>
      <c r="DM8" s="136" t="s">
        <v>126</v>
      </c>
      <c r="DN8" s="136" t="s">
        <v>127</v>
      </c>
      <c r="DO8" s="136" t="s">
        <v>128</v>
      </c>
      <c r="DP8" s="136" t="s">
        <v>129</v>
      </c>
      <c r="DQ8" s="136" t="s">
        <v>130</v>
      </c>
      <c r="DR8" s="136" t="s">
        <v>126</v>
      </c>
      <c r="DS8" s="136" t="s">
        <v>127</v>
      </c>
      <c r="DT8" s="136" t="s">
        <v>128</v>
      </c>
      <c r="DU8" s="136" t="s">
        <v>129</v>
      </c>
      <c r="DV8" s="136" t="s">
        <v>130</v>
      </c>
      <c r="DW8" s="136" t="s">
        <v>126</v>
      </c>
      <c r="DX8" s="136" t="s">
        <v>127</v>
      </c>
      <c r="DY8" s="136" t="s">
        <v>128</v>
      </c>
      <c r="DZ8" s="136" t="s">
        <v>129</v>
      </c>
      <c r="EA8" s="136" t="s">
        <v>130</v>
      </c>
      <c r="EB8" s="136" t="s">
        <v>126</v>
      </c>
      <c r="EC8" s="136" t="s">
        <v>127</v>
      </c>
      <c r="ED8" s="136" t="s">
        <v>128</v>
      </c>
      <c r="EE8" s="136" t="s">
        <v>129</v>
      </c>
      <c r="EF8" s="136" t="s">
        <v>130</v>
      </c>
      <c r="EG8" s="136" t="s">
        <v>126</v>
      </c>
      <c r="EH8" s="136" t="s">
        <v>127</v>
      </c>
      <c r="EI8" s="136" t="s">
        <v>128</v>
      </c>
      <c r="EJ8" s="136" t="s">
        <v>129</v>
      </c>
      <c r="EK8" s="136" t="s">
        <v>130</v>
      </c>
      <c r="EL8" s="136" t="s">
        <v>126</v>
      </c>
      <c r="EM8" s="136" t="s">
        <v>127</v>
      </c>
      <c r="EN8" s="136" t="s">
        <v>128</v>
      </c>
      <c r="EO8" s="136" t="s">
        <v>129</v>
      </c>
      <c r="EP8" s="136" t="s">
        <v>130</v>
      </c>
      <c r="EQ8" s="136" t="s">
        <v>126</v>
      </c>
      <c r="ER8" s="136" t="s">
        <v>127</v>
      </c>
      <c r="ES8" s="136" t="s">
        <v>128</v>
      </c>
      <c r="ET8" s="136" t="s">
        <v>129</v>
      </c>
      <c r="EU8" s="136" t="s">
        <v>130</v>
      </c>
      <c r="EV8" s="136" t="s">
        <v>126</v>
      </c>
      <c r="EW8" s="136" t="s">
        <v>130</v>
      </c>
      <c r="EX8" s="136" t="s">
        <v>126</v>
      </c>
      <c r="EY8" s="136" t="s">
        <v>127</v>
      </c>
      <c r="EZ8" s="136" t="s">
        <v>128</v>
      </c>
      <c r="FA8" s="136" t="s">
        <v>129</v>
      </c>
      <c r="FB8" s="136" t="s">
        <v>130</v>
      </c>
      <c r="FC8" s="136" t="s">
        <v>126</v>
      </c>
      <c r="FD8" s="136" t="s">
        <v>127</v>
      </c>
      <c r="FE8" s="136" t="s">
        <v>128</v>
      </c>
      <c r="FF8" s="136" t="s">
        <v>129</v>
      </c>
      <c r="FG8" s="136" t="s">
        <v>130</v>
      </c>
      <c r="FH8" s="136" t="s">
        <v>126</v>
      </c>
      <c r="FI8" s="136" t="s">
        <v>127</v>
      </c>
      <c r="FJ8" s="136" t="s">
        <v>128</v>
      </c>
      <c r="FK8" s="136" t="s">
        <v>129</v>
      </c>
      <c r="FL8" s="136" t="s">
        <v>130</v>
      </c>
      <c r="FM8" s="136" t="s">
        <v>126</v>
      </c>
      <c r="FN8" s="136" t="s">
        <v>127</v>
      </c>
      <c r="FO8" s="136" t="s">
        <v>128</v>
      </c>
      <c r="FP8" s="136" t="s">
        <v>129</v>
      </c>
      <c r="FQ8" s="136" t="s">
        <v>130</v>
      </c>
      <c r="FR8" s="136" t="s">
        <v>126</v>
      </c>
    </row>
    <row r="9" spans="1:175" ht="15" thickBot="1" x14ac:dyDescent="0.4">
      <c r="A9" s="114" t="s">
        <v>110</v>
      </c>
      <c r="C9" s="137"/>
      <c r="D9" s="138"/>
      <c r="E9" s="138">
        <v>19700</v>
      </c>
      <c r="F9" s="139">
        <v>2625</v>
      </c>
      <c r="G9" s="140">
        <v>0</v>
      </c>
      <c r="H9" s="141"/>
      <c r="J9" s="142" t="s">
        <v>131</v>
      </c>
      <c r="K9" s="143"/>
      <c r="L9" s="143"/>
    </row>
    <row r="10" spans="1:175" ht="15.5" x14ac:dyDescent="0.35">
      <c r="A10" s="114">
        <v>2</v>
      </c>
      <c r="C10" s="144"/>
      <c r="D10" s="144"/>
      <c r="E10" s="144"/>
      <c r="F10" s="145"/>
      <c r="G10" s="141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46"/>
      <c r="CC10" s="146"/>
      <c r="CD10" s="146"/>
      <c r="CE10" s="146"/>
      <c r="CF10" s="146"/>
      <c r="CG10" s="146"/>
      <c r="CH10" s="146"/>
      <c r="CI10" s="146"/>
      <c r="CJ10" s="146"/>
      <c r="CK10" s="146"/>
      <c r="CL10" s="146"/>
      <c r="CM10" s="146"/>
      <c r="CN10" s="146"/>
      <c r="CO10" s="146"/>
      <c r="CP10" s="146"/>
      <c r="CQ10" s="146"/>
      <c r="CR10" s="146"/>
      <c r="CS10" s="146"/>
      <c r="CT10" s="146"/>
      <c r="CU10" s="146"/>
      <c r="CV10" s="146"/>
      <c r="CW10" s="146"/>
      <c r="CX10" s="146"/>
      <c r="CY10" s="146"/>
      <c r="CZ10" s="146"/>
      <c r="DA10" s="146"/>
      <c r="DB10" s="146"/>
      <c r="DC10" s="146"/>
      <c r="DD10" s="146"/>
      <c r="DE10" s="146"/>
      <c r="DF10" s="146"/>
      <c r="DG10" s="146"/>
      <c r="DH10" s="146"/>
      <c r="DI10" s="146"/>
      <c r="DJ10" s="146"/>
      <c r="DK10" s="146"/>
      <c r="DL10" s="146"/>
      <c r="DM10" s="146"/>
      <c r="DN10" s="146"/>
      <c r="DO10" s="146"/>
      <c r="DP10" s="146"/>
      <c r="DQ10" s="146"/>
      <c r="DR10" s="146"/>
      <c r="DS10" s="146"/>
    </row>
    <row r="11" spans="1:175" s="147" customFormat="1" ht="15.75" customHeight="1" thickBot="1" x14ac:dyDescent="0.4">
      <c r="C11" s="148"/>
      <c r="D11" s="148" t="s">
        <v>132</v>
      </c>
      <c r="E11" s="148" t="s">
        <v>133</v>
      </c>
      <c r="F11" s="149" t="s">
        <v>134</v>
      </c>
      <c r="G11" s="150" t="s">
        <v>135</v>
      </c>
      <c r="L11" s="151"/>
      <c r="W11" s="152" t="s">
        <v>136</v>
      </c>
      <c r="X11" s="152" t="s">
        <v>136</v>
      </c>
      <c r="Y11" s="152" t="s">
        <v>136</v>
      </c>
      <c r="Z11" s="152" t="s">
        <v>136</v>
      </c>
      <c r="AA11" s="152" t="s">
        <v>136</v>
      </c>
      <c r="AB11" s="152" t="s">
        <v>136</v>
      </c>
      <c r="AC11" s="152" t="s">
        <v>136</v>
      </c>
      <c r="AD11" s="152" t="s">
        <v>136</v>
      </c>
      <c r="AE11" s="152" t="s">
        <v>136</v>
      </c>
      <c r="AF11" s="152" t="s">
        <v>136</v>
      </c>
      <c r="AG11" s="152" t="s">
        <v>136</v>
      </c>
      <c r="AH11" s="152" t="s">
        <v>136</v>
      </c>
      <c r="AI11" s="152" t="s">
        <v>136</v>
      </c>
      <c r="AJ11" s="152" t="s">
        <v>136</v>
      </c>
      <c r="AK11" s="152" t="s">
        <v>136</v>
      </c>
      <c r="AL11" s="152" t="s">
        <v>136</v>
      </c>
      <c r="AM11" s="152" t="s">
        <v>136</v>
      </c>
      <c r="AN11" s="152" t="s">
        <v>136</v>
      </c>
      <c r="AO11" s="152" t="s">
        <v>136</v>
      </c>
      <c r="AP11" s="152" t="s">
        <v>136</v>
      </c>
      <c r="AQ11" s="152" t="s">
        <v>136</v>
      </c>
      <c r="AR11" s="152" t="s">
        <v>136</v>
      </c>
      <c r="AS11" s="152" t="s">
        <v>136</v>
      </c>
      <c r="AT11" s="152" t="s">
        <v>136</v>
      </c>
      <c r="AU11" s="152" t="s">
        <v>136</v>
      </c>
      <c r="AV11" s="152" t="s">
        <v>136</v>
      </c>
      <c r="AW11" s="152" t="s">
        <v>136</v>
      </c>
      <c r="AX11" s="152" t="s">
        <v>136</v>
      </c>
      <c r="AY11" s="152" t="s">
        <v>136</v>
      </c>
      <c r="AZ11" s="152" t="s">
        <v>136</v>
      </c>
      <c r="BA11" s="152" t="s">
        <v>136</v>
      </c>
      <c r="BB11" s="152" t="s">
        <v>136</v>
      </c>
      <c r="BC11" s="152" t="s">
        <v>136</v>
      </c>
      <c r="BD11" s="152" t="s">
        <v>136</v>
      </c>
      <c r="BE11" s="152" t="s">
        <v>136</v>
      </c>
      <c r="BF11" s="152" t="s">
        <v>136</v>
      </c>
      <c r="BG11" s="152" t="s">
        <v>136</v>
      </c>
      <c r="BH11" s="152" t="s">
        <v>136</v>
      </c>
      <c r="BI11" s="152" t="s">
        <v>136</v>
      </c>
      <c r="BJ11" s="152" t="s">
        <v>136</v>
      </c>
      <c r="BK11" s="152" t="s">
        <v>136</v>
      </c>
      <c r="BL11" s="152" t="s">
        <v>136</v>
      </c>
      <c r="BM11" s="152" t="s">
        <v>136</v>
      </c>
      <c r="BN11" s="152" t="s">
        <v>136</v>
      </c>
      <c r="BO11" s="152" t="s">
        <v>136</v>
      </c>
      <c r="BP11" s="152" t="s">
        <v>136</v>
      </c>
      <c r="BQ11" s="152" t="s">
        <v>136</v>
      </c>
      <c r="BR11" s="152" t="s">
        <v>136</v>
      </c>
      <c r="BS11" s="152" t="s">
        <v>136</v>
      </c>
      <c r="BT11" s="152" t="s">
        <v>136</v>
      </c>
      <c r="BU11" s="152" t="s">
        <v>136</v>
      </c>
      <c r="BV11" s="152" t="s">
        <v>136</v>
      </c>
      <c r="BW11" s="152" t="s">
        <v>136</v>
      </c>
      <c r="BX11" s="152" t="s">
        <v>136</v>
      </c>
      <c r="BY11" s="152" t="s">
        <v>136</v>
      </c>
      <c r="BZ11" s="152" t="s">
        <v>136</v>
      </c>
      <c r="CA11" s="152" t="s">
        <v>136</v>
      </c>
      <c r="CB11" s="152" t="s">
        <v>136</v>
      </c>
      <c r="CC11" s="152" t="s">
        <v>136</v>
      </c>
      <c r="CD11" s="152" t="s">
        <v>136</v>
      </c>
      <c r="CE11" s="152" t="s">
        <v>136</v>
      </c>
      <c r="CF11" s="152" t="s">
        <v>136</v>
      </c>
      <c r="CG11" s="152" t="s">
        <v>136</v>
      </c>
      <c r="CH11" s="152" t="s">
        <v>136</v>
      </c>
      <c r="CI11" s="152" t="s">
        <v>136</v>
      </c>
      <c r="CJ11" s="152" t="s">
        <v>136</v>
      </c>
      <c r="CK11" s="152" t="s">
        <v>136</v>
      </c>
      <c r="CL11" s="152" t="s">
        <v>136</v>
      </c>
      <c r="CM11" s="152" t="s">
        <v>136</v>
      </c>
      <c r="CN11" s="152" t="s">
        <v>136</v>
      </c>
      <c r="CO11" s="152" t="s">
        <v>136</v>
      </c>
      <c r="CP11" s="152" t="s">
        <v>136</v>
      </c>
      <c r="CQ11" s="152" t="s">
        <v>136</v>
      </c>
      <c r="CR11" s="152" t="s">
        <v>136</v>
      </c>
      <c r="CS11" s="152" t="s">
        <v>136</v>
      </c>
      <c r="CT11" s="152" t="s">
        <v>136</v>
      </c>
      <c r="CU11" s="152" t="s">
        <v>136</v>
      </c>
      <c r="CV11" s="152" t="s">
        <v>136</v>
      </c>
      <c r="CW11" s="152" t="s">
        <v>136</v>
      </c>
      <c r="CX11" s="152" t="s">
        <v>136</v>
      </c>
      <c r="CY11" s="152" t="s">
        <v>136</v>
      </c>
      <c r="CZ11" s="152" t="s">
        <v>136</v>
      </c>
      <c r="DA11" s="152" t="s">
        <v>136</v>
      </c>
      <c r="DB11" s="152" t="s">
        <v>136</v>
      </c>
      <c r="DC11" s="152" t="s">
        <v>136</v>
      </c>
      <c r="DD11" s="152" t="s">
        <v>136</v>
      </c>
      <c r="DE11" s="152" t="s">
        <v>136</v>
      </c>
      <c r="DF11" s="152" t="s">
        <v>136</v>
      </c>
      <c r="DG11" s="152" t="s">
        <v>136</v>
      </c>
      <c r="DH11" s="152" t="s">
        <v>136</v>
      </c>
      <c r="DI11" s="152" t="s">
        <v>136</v>
      </c>
      <c r="DJ11" s="152" t="s">
        <v>136</v>
      </c>
      <c r="DK11" s="152" t="s">
        <v>136</v>
      </c>
      <c r="DL11" s="152" t="s">
        <v>136</v>
      </c>
      <c r="DM11" s="152" t="s">
        <v>136</v>
      </c>
      <c r="DN11" s="152" t="s">
        <v>136</v>
      </c>
      <c r="DO11" s="152" t="s">
        <v>136</v>
      </c>
      <c r="DP11" s="152" t="s">
        <v>136</v>
      </c>
      <c r="DQ11" s="152" t="s">
        <v>136</v>
      </c>
      <c r="DR11" s="152" t="s">
        <v>136</v>
      </c>
      <c r="DS11" s="152" t="s">
        <v>136</v>
      </c>
      <c r="DT11" s="152" t="s">
        <v>136</v>
      </c>
      <c r="DU11" s="152" t="s">
        <v>136</v>
      </c>
      <c r="DV11" s="152" t="s">
        <v>136</v>
      </c>
      <c r="DW11" s="152" t="s">
        <v>136</v>
      </c>
      <c r="DX11" s="152" t="s">
        <v>136</v>
      </c>
      <c r="DY11" s="152" t="s">
        <v>136</v>
      </c>
      <c r="DZ11" s="152" t="s">
        <v>136</v>
      </c>
      <c r="EA11" s="152" t="s">
        <v>136</v>
      </c>
      <c r="EB11" s="152" t="s">
        <v>136</v>
      </c>
      <c r="EC11" s="152" t="s">
        <v>136</v>
      </c>
      <c r="ED11" s="152" t="s">
        <v>136</v>
      </c>
      <c r="EE11" s="152" t="s">
        <v>136</v>
      </c>
      <c r="EF11" s="152" t="s">
        <v>136</v>
      </c>
      <c r="EG11" s="152" t="s">
        <v>136</v>
      </c>
      <c r="EH11" s="152" t="s">
        <v>136</v>
      </c>
      <c r="EI11" s="152" t="s">
        <v>136</v>
      </c>
      <c r="EJ11" s="152" t="s">
        <v>136</v>
      </c>
      <c r="EK11" s="152" t="s">
        <v>136</v>
      </c>
      <c r="EL11" s="152" t="s">
        <v>136</v>
      </c>
      <c r="EM11" s="152" t="s">
        <v>136</v>
      </c>
      <c r="EN11" s="152" t="s">
        <v>136</v>
      </c>
      <c r="EO11" s="152" t="s">
        <v>136</v>
      </c>
      <c r="EP11" s="153" t="s">
        <v>137</v>
      </c>
      <c r="EQ11" s="153" t="s">
        <v>137</v>
      </c>
      <c r="ER11" s="153" t="s">
        <v>137</v>
      </c>
      <c r="ES11" s="154"/>
      <c r="ET11" s="154"/>
      <c r="EU11" s="154"/>
      <c r="EV11" s="154"/>
      <c r="EW11" s="154"/>
      <c r="EX11" s="154"/>
      <c r="EY11" s="154"/>
      <c r="EZ11" s="154"/>
      <c r="FA11" s="154"/>
      <c r="FB11" s="154"/>
      <c r="FC11" s="154"/>
      <c r="FD11" s="154"/>
      <c r="FE11" s="154"/>
      <c r="FF11" s="154"/>
      <c r="FG11" s="154"/>
      <c r="FH11" s="154"/>
      <c r="FI11" s="154"/>
      <c r="FJ11" s="154"/>
      <c r="FK11" s="154"/>
      <c r="FL11" s="154"/>
      <c r="FM11" s="154"/>
      <c r="FN11" s="154"/>
      <c r="FO11" s="154"/>
      <c r="FP11" s="154"/>
      <c r="FQ11" s="154"/>
      <c r="FR11" s="154"/>
      <c r="FS11" s="154"/>
    </row>
    <row r="12" spans="1:175" ht="15.5" x14ac:dyDescent="0.35">
      <c r="C12" s="155"/>
      <c r="D12" s="156"/>
      <c r="E12" s="156"/>
      <c r="F12" s="157"/>
      <c r="G12" s="158"/>
      <c r="K12" s="159" t="s">
        <v>138</v>
      </c>
      <c r="L12" s="160" t="s">
        <v>139</v>
      </c>
      <c r="W12" s="152" t="s">
        <v>136</v>
      </c>
      <c r="X12" s="152" t="s">
        <v>136</v>
      </c>
      <c r="Y12" s="152" t="s">
        <v>136</v>
      </c>
      <c r="Z12" s="152" t="s">
        <v>136</v>
      </c>
      <c r="AA12" s="152" t="s">
        <v>136</v>
      </c>
      <c r="AB12" s="152" t="s">
        <v>136</v>
      </c>
      <c r="AC12" s="152" t="s">
        <v>136</v>
      </c>
      <c r="AD12" s="152" t="s">
        <v>136</v>
      </c>
      <c r="AE12" s="152" t="s">
        <v>136</v>
      </c>
      <c r="AF12" s="152" t="s">
        <v>136</v>
      </c>
      <c r="AG12" s="152" t="s">
        <v>136</v>
      </c>
      <c r="AH12" s="152" t="s">
        <v>136</v>
      </c>
      <c r="AI12" s="152" t="s">
        <v>136</v>
      </c>
      <c r="AJ12" s="152" t="s">
        <v>136</v>
      </c>
      <c r="AK12" s="152" t="s">
        <v>136</v>
      </c>
      <c r="AL12" s="152" t="s">
        <v>136</v>
      </c>
      <c r="AM12" s="152" t="s">
        <v>136</v>
      </c>
      <c r="AN12" s="152" t="s">
        <v>136</v>
      </c>
      <c r="AO12" s="152" t="s">
        <v>136</v>
      </c>
      <c r="AP12" s="152" t="s">
        <v>136</v>
      </c>
      <c r="AQ12" s="152" t="s">
        <v>136</v>
      </c>
      <c r="AR12" s="152" t="s">
        <v>136</v>
      </c>
      <c r="AS12" s="152" t="s">
        <v>136</v>
      </c>
      <c r="AT12" s="152" t="s">
        <v>136</v>
      </c>
      <c r="AU12" s="152" t="s">
        <v>136</v>
      </c>
      <c r="AV12" s="152" t="s">
        <v>136</v>
      </c>
      <c r="AW12" s="152" t="s">
        <v>136</v>
      </c>
      <c r="AX12" s="152" t="s">
        <v>136</v>
      </c>
      <c r="AY12" s="152" t="s">
        <v>136</v>
      </c>
      <c r="AZ12" s="152" t="s">
        <v>136</v>
      </c>
      <c r="BA12" s="152" t="s">
        <v>136</v>
      </c>
      <c r="BB12" s="152" t="s">
        <v>136</v>
      </c>
      <c r="BC12" s="152" t="s">
        <v>136</v>
      </c>
      <c r="BD12" s="152" t="s">
        <v>136</v>
      </c>
      <c r="BE12" s="152" t="s">
        <v>136</v>
      </c>
      <c r="BF12" s="152" t="s">
        <v>136</v>
      </c>
      <c r="BG12" s="152" t="s">
        <v>136</v>
      </c>
      <c r="BH12" s="152" t="s">
        <v>136</v>
      </c>
      <c r="BI12" s="152" t="s">
        <v>136</v>
      </c>
      <c r="BJ12" s="152" t="s">
        <v>136</v>
      </c>
      <c r="BK12" s="152" t="s">
        <v>136</v>
      </c>
      <c r="BL12" s="152" t="s">
        <v>136</v>
      </c>
      <c r="BM12" s="152" t="s">
        <v>136</v>
      </c>
      <c r="BN12" s="152" t="s">
        <v>136</v>
      </c>
      <c r="BO12" s="152" t="s">
        <v>136</v>
      </c>
      <c r="BP12" s="152" t="s">
        <v>136</v>
      </c>
      <c r="BQ12" s="152" t="s">
        <v>136</v>
      </c>
      <c r="BR12" s="152" t="s">
        <v>136</v>
      </c>
      <c r="BS12" s="152" t="s">
        <v>136</v>
      </c>
      <c r="BT12" s="152" t="s">
        <v>136</v>
      </c>
      <c r="BU12" s="152" t="s">
        <v>136</v>
      </c>
      <c r="BV12" s="152" t="s">
        <v>136</v>
      </c>
      <c r="BW12" s="152" t="s">
        <v>136</v>
      </c>
      <c r="BX12" s="152" t="s">
        <v>136</v>
      </c>
      <c r="BY12" s="152" t="s">
        <v>136</v>
      </c>
      <c r="BZ12" s="152" t="s">
        <v>136</v>
      </c>
      <c r="CA12" s="152" t="s">
        <v>136</v>
      </c>
      <c r="CB12" s="152" t="s">
        <v>136</v>
      </c>
      <c r="CC12" s="152" t="s">
        <v>136</v>
      </c>
      <c r="CD12" s="152" t="s">
        <v>136</v>
      </c>
      <c r="CE12" s="152" t="s">
        <v>136</v>
      </c>
      <c r="CF12" s="152" t="s">
        <v>136</v>
      </c>
      <c r="CG12" s="152" t="s">
        <v>136</v>
      </c>
      <c r="CH12" s="152" t="s">
        <v>136</v>
      </c>
      <c r="CI12" s="152" t="s">
        <v>136</v>
      </c>
      <c r="CJ12" s="152" t="s">
        <v>136</v>
      </c>
      <c r="CK12" s="152" t="s">
        <v>136</v>
      </c>
      <c r="CL12" s="152" t="s">
        <v>136</v>
      </c>
      <c r="CM12" s="152" t="s">
        <v>136</v>
      </c>
      <c r="CN12" s="152" t="s">
        <v>136</v>
      </c>
      <c r="CO12" s="152" t="s">
        <v>136</v>
      </c>
      <c r="CP12" s="152" t="s">
        <v>136</v>
      </c>
      <c r="CQ12" s="152" t="s">
        <v>136</v>
      </c>
      <c r="CR12" s="152" t="s">
        <v>136</v>
      </c>
      <c r="CS12" s="152" t="s">
        <v>136</v>
      </c>
      <c r="CT12" s="152" t="s">
        <v>136</v>
      </c>
      <c r="CU12" s="152" t="s">
        <v>136</v>
      </c>
      <c r="CV12" s="152" t="s">
        <v>136</v>
      </c>
      <c r="CW12" s="152" t="s">
        <v>136</v>
      </c>
      <c r="CX12" s="152" t="s">
        <v>136</v>
      </c>
      <c r="CY12" s="152" t="s">
        <v>136</v>
      </c>
      <c r="CZ12" s="152" t="s">
        <v>136</v>
      </c>
      <c r="DA12" s="152" t="s">
        <v>136</v>
      </c>
      <c r="DB12" s="152" t="s">
        <v>136</v>
      </c>
      <c r="DC12" s="152" t="s">
        <v>136</v>
      </c>
      <c r="DD12" s="152" t="s">
        <v>136</v>
      </c>
      <c r="DE12" s="152" t="s">
        <v>136</v>
      </c>
      <c r="DF12" s="152" t="s">
        <v>136</v>
      </c>
      <c r="DG12" s="152" t="s">
        <v>136</v>
      </c>
      <c r="DH12" s="152" t="s">
        <v>136</v>
      </c>
      <c r="DI12" s="152" t="s">
        <v>136</v>
      </c>
      <c r="DJ12" s="152" t="s">
        <v>136</v>
      </c>
      <c r="DK12" s="152" t="s">
        <v>136</v>
      </c>
      <c r="DL12" s="152" t="s">
        <v>136</v>
      </c>
      <c r="DM12" s="152" t="s">
        <v>136</v>
      </c>
      <c r="DN12" s="152" t="s">
        <v>136</v>
      </c>
      <c r="DO12" s="152" t="s">
        <v>136</v>
      </c>
      <c r="DP12" s="152" t="s">
        <v>136</v>
      </c>
      <c r="DQ12" s="152" t="s">
        <v>136</v>
      </c>
      <c r="DR12" s="152" t="s">
        <v>136</v>
      </c>
      <c r="DS12" s="152" t="s">
        <v>136</v>
      </c>
      <c r="DT12" s="152" t="s">
        <v>136</v>
      </c>
      <c r="DU12" s="152" t="s">
        <v>136</v>
      </c>
      <c r="DV12" s="152" t="s">
        <v>136</v>
      </c>
      <c r="DW12" s="152" t="s">
        <v>136</v>
      </c>
      <c r="DX12" s="152" t="s">
        <v>136</v>
      </c>
      <c r="DY12" s="152" t="s">
        <v>136</v>
      </c>
      <c r="DZ12" s="152" t="s">
        <v>136</v>
      </c>
      <c r="EA12" s="152" t="s">
        <v>136</v>
      </c>
      <c r="EB12" s="152" t="s">
        <v>136</v>
      </c>
      <c r="EC12" s="152" t="s">
        <v>136</v>
      </c>
      <c r="ED12" s="152" t="s">
        <v>136</v>
      </c>
      <c r="EE12" s="152" t="s">
        <v>136</v>
      </c>
      <c r="EF12" s="152" t="s">
        <v>136</v>
      </c>
      <c r="EG12" s="152" t="s">
        <v>136</v>
      </c>
      <c r="EH12" s="152" t="s">
        <v>136</v>
      </c>
      <c r="EI12" s="152" t="s">
        <v>136</v>
      </c>
      <c r="EJ12" s="152" t="s">
        <v>136</v>
      </c>
      <c r="EK12" s="152" t="s">
        <v>136</v>
      </c>
      <c r="EL12" s="152" t="s">
        <v>136</v>
      </c>
      <c r="EM12" s="152" t="s">
        <v>136</v>
      </c>
      <c r="EN12" s="152" t="s">
        <v>136</v>
      </c>
      <c r="EO12" s="152" t="s">
        <v>136</v>
      </c>
      <c r="EP12" s="153" t="s">
        <v>137</v>
      </c>
      <c r="EQ12" s="153" t="s">
        <v>137</v>
      </c>
      <c r="ER12" s="153" t="s">
        <v>137</v>
      </c>
      <c r="ES12" s="161" t="s">
        <v>140</v>
      </c>
      <c r="ET12" s="161" t="s">
        <v>140</v>
      </c>
      <c r="EU12" s="162"/>
      <c r="EV12" s="162"/>
      <c r="EW12" s="162"/>
    </row>
    <row r="13" spans="1:175" ht="19" thickBot="1" x14ac:dyDescent="0.5">
      <c r="C13" s="155" t="s">
        <v>141</v>
      </c>
      <c r="D13" s="143">
        <v>10</v>
      </c>
      <c r="E13" s="163">
        <f>D13*8*A10</f>
        <v>160</v>
      </c>
      <c r="F13" s="164">
        <f>E9/E13</f>
        <v>123.125</v>
      </c>
      <c r="G13" s="164">
        <f>F13/22</f>
        <v>5.5965909090909092</v>
      </c>
      <c r="K13" s="165">
        <v>42552</v>
      </c>
      <c r="L13" s="166">
        <f>WORKDAY(K13,F13)</f>
        <v>42725</v>
      </c>
    </row>
    <row r="14" spans="1:175" ht="15" thickBot="1" x14ac:dyDescent="0.4">
      <c r="E14" s="125" t="s">
        <v>119</v>
      </c>
      <c r="F14" s="167">
        <f>F13</f>
        <v>123.125</v>
      </c>
      <c r="G14" s="168">
        <f>G13</f>
        <v>5.5965909090909092</v>
      </c>
      <c r="K14" s="129"/>
      <c r="CY14" s="162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69"/>
      <c r="DS14" s="169"/>
      <c r="DT14" s="169"/>
      <c r="DV14" s="169"/>
      <c r="DW14" s="169"/>
      <c r="DX14" s="169"/>
      <c r="DY14" s="169"/>
      <c r="DZ14" s="169"/>
      <c r="EA14" s="16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W14" s="169"/>
      <c r="EX14" s="169"/>
      <c r="EY14" s="169"/>
      <c r="EZ14" s="169"/>
      <c r="FA14" s="169"/>
      <c r="FB14" s="169"/>
      <c r="FC14" s="169"/>
      <c r="FD14" s="169"/>
      <c r="FE14" s="169"/>
      <c r="FF14" s="169"/>
      <c r="FG14" s="169"/>
      <c r="FH14" s="169"/>
      <c r="FI14" s="169"/>
      <c r="FJ14" s="169"/>
    </row>
    <row r="15" spans="1:175" ht="15.5" thickTop="1" thickBot="1" x14ac:dyDescent="0.4">
      <c r="V15" s="114" t="s">
        <v>137</v>
      </c>
      <c r="W15" s="162" t="s">
        <v>142</v>
      </c>
      <c r="X15" s="162" t="s">
        <v>142</v>
      </c>
      <c r="Y15" s="162" t="s">
        <v>142</v>
      </c>
      <c r="Z15" s="162" t="s">
        <v>142</v>
      </c>
      <c r="AA15" s="162" t="s">
        <v>142</v>
      </c>
      <c r="AB15" s="162" t="s">
        <v>142</v>
      </c>
      <c r="AC15" s="162" t="s">
        <v>142</v>
      </c>
      <c r="AD15" s="162" t="s">
        <v>142</v>
      </c>
      <c r="AE15" s="162" t="s">
        <v>142</v>
      </c>
      <c r="AF15" s="162" t="s">
        <v>142</v>
      </c>
      <c r="AG15" s="162" t="s">
        <v>142</v>
      </c>
      <c r="AH15" s="162" t="s">
        <v>142</v>
      </c>
      <c r="AI15" s="162" t="s">
        <v>142</v>
      </c>
      <c r="AJ15" s="162" t="s">
        <v>142</v>
      </c>
      <c r="AK15" s="162" t="s">
        <v>142</v>
      </c>
      <c r="AL15" s="162" t="s">
        <v>142</v>
      </c>
      <c r="AM15" s="162" t="s">
        <v>142</v>
      </c>
      <c r="AN15" s="162" t="s">
        <v>142</v>
      </c>
      <c r="AO15" s="162" t="s">
        <v>142</v>
      </c>
      <c r="AP15" s="162" t="s">
        <v>142</v>
      </c>
      <c r="AQ15" s="162" t="s">
        <v>142</v>
      </c>
      <c r="AR15" s="162" t="s">
        <v>142</v>
      </c>
      <c r="AS15" s="162" t="s">
        <v>142</v>
      </c>
      <c r="AT15" s="162" t="s">
        <v>142</v>
      </c>
      <c r="AU15" s="162" t="s">
        <v>142</v>
      </c>
      <c r="AV15" s="162" t="s">
        <v>142</v>
      </c>
      <c r="AW15" s="162" t="s">
        <v>142</v>
      </c>
      <c r="AX15" s="162" t="s">
        <v>142</v>
      </c>
      <c r="AY15" s="162" t="s">
        <v>142</v>
      </c>
      <c r="AZ15" s="162" t="s">
        <v>142</v>
      </c>
      <c r="BA15" s="162" t="s">
        <v>142</v>
      </c>
      <c r="BB15" s="162" t="s">
        <v>142</v>
      </c>
      <c r="BC15" s="162" t="s">
        <v>142</v>
      </c>
      <c r="BD15" s="162" t="s">
        <v>142</v>
      </c>
      <c r="BE15" s="162" t="s">
        <v>142</v>
      </c>
      <c r="BF15" s="162" t="s">
        <v>142</v>
      </c>
      <c r="BG15" s="162" t="s">
        <v>142</v>
      </c>
      <c r="BH15" s="162" t="s">
        <v>142</v>
      </c>
      <c r="BI15" s="162" t="s">
        <v>142</v>
      </c>
      <c r="BJ15" s="162" t="s">
        <v>142</v>
      </c>
      <c r="BK15" s="162" t="s">
        <v>142</v>
      </c>
      <c r="BL15" s="162" t="s">
        <v>142</v>
      </c>
      <c r="BM15" s="162" t="s">
        <v>142</v>
      </c>
      <c r="BN15" s="162" t="s">
        <v>142</v>
      </c>
      <c r="BO15" s="162" t="s">
        <v>142</v>
      </c>
      <c r="BP15" s="162" t="s">
        <v>142</v>
      </c>
      <c r="BQ15" s="162" t="s">
        <v>142</v>
      </c>
      <c r="BR15" s="162" t="s">
        <v>142</v>
      </c>
      <c r="BS15" s="162" t="s">
        <v>142</v>
      </c>
      <c r="BT15" s="162" t="s">
        <v>142</v>
      </c>
      <c r="BU15" s="162" t="s">
        <v>142</v>
      </c>
      <c r="BV15" s="162" t="s">
        <v>142</v>
      </c>
      <c r="BW15" s="162" t="s">
        <v>142</v>
      </c>
      <c r="BX15" s="162" t="s">
        <v>142</v>
      </c>
      <c r="BY15" s="162" t="s">
        <v>142</v>
      </c>
      <c r="BZ15" s="162" t="s">
        <v>142</v>
      </c>
      <c r="CA15" s="162" t="s">
        <v>142</v>
      </c>
      <c r="CB15" s="162" t="s">
        <v>142</v>
      </c>
      <c r="CC15" s="162" t="s">
        <v>142</v>
      </c>
      <c r="CD15" s="162" t="s">
        <v>142</v>
      </c>
      <c r="CE15" s="162" t="s">
        <v>142</v>
      </c>
      <c r="CF15" s="162" t="s">
        <v>142</v>
      </c>
      <c r="CG15" s="162" t="s">
        <v>142</v>
      </c>
      <c r="CH15" s="162" t="s">
        <v>142</v>
      </c>
      <c r="CI15" s="162" t="s">
        <v>142</v>
      </c>
      <c r="CJ15" s="162" t="s">
        <v>142</v>
      </c>
      <c r="CK15" s="162" t="s">
        <v>142</v>
      </c>
      <c r="CL15" s="162" t="s">
        <v>142</v>
      </c>
      <c r="CM15" s="162" t="s">
        <v>142</v>
      </c>
      <c r="CN15" s="162" t="s">
        <v>142</v>
      </c>
      <c r="CO15" s="162" t="s">
        <v>142</v>
      </c>
      <c r="CP15" s="162" t="s">
        <v>142</v>
      </c>
      <c r="CQ15" s="162" t="s">
        <v>142</v>
      </c>
      <c r="CR15" s="162" t="s">
        <v>142</v>
      </c>
      <c r="CS15" s="162" t="s">
        <v>142</v>
      </c>
      <c r="CT15" s="162" t="s">
        <v>142</v>
      </c>
      <c r="CU15" s="162" t="s">
        <v>142</v>
      </c>
      <c r="CV15" s="162" t="s">
        <v>142</v>
      </c>
      <c r="CW15" s="162" t="s">
        <v>142</v>
      </c>
      <c r="CX15" s="162" t="s">
        <v>142</v>
      </c>
      <c r="CY15" s="162" t="s">
        <v>142</v>
      </c>
      <c r="CZ15" s="162" t="s">
        <v>142</v>
      </c>
      <c r="DA15" s="162" t="s">
        <v>142</v>
      </c>
      <c r="DB15" s="162" t="s">
        <v>142</v>
      </c>
      <c r="DC15" s="162" t="s">
        <v>142</v>
      </c>
      <c r="DD15" s="162" t="s">
        <v>142</v>
      </c>
      <c r="DE15" s="162" t="s">
        <v>142</v>
      </c>
      <c r="DF15" s="162" t="s">
        <v>142</v>
      </c>
      <c r="DG15" s="162" t="s">
        <v>142</v>
      </c>
      <c r="DH15" s="162" t="s">
        <v>142</v>
      </c>
      <c r="DI15" s="162" t="s">
        <v>142</v>
      </c>
      <c r="DJ15" s="162" t="s">
        <v>142</v>
      </c>
      <c r="DK15" s="162" t="s">
        <v>142</v>
      </c>
      <c r="DL15" s="162" t="s">
        <v>142</v>
      </c>
      <c r="DM15" s="162" t="s">
        <v>142</v>
      </c>
      <c r="DN15" s="162" t="s">
        <v>142</v>
      </c>
      <c r="DO15" s="162" t="s">
        <v>142</v>
      </c>
      <c r="DP15" s="162" t="s">
        <v>142</v>
      </c>
      <c r="DQ15" s="162" t="s">
        <v>142</v>
      </c>
      <c r="DR15" s="162" t="s">
        <v>142</v>
      </c>
      <c r="DS15" s="162" t="s">
        <v>142</v>
      </c>
      <c r="DT15" s="162" t="s">
        <v>142</v>
      </c>
      <c r="DU15" s="162" t="s">
        <v>142</v>
      </c>
      <c r="DV15" s="162" t="s">
        <v>142</v>
      </c>
      <c r="DW15" s="162" t="s">
        <v>142</v>
      </c>
      <c r="DX15" s="162" t="s">
        <v>142</v>
      </c>
      <c r="DY15" s="162" t="s">
        <v>142</v>
      </c>
      <c r="DZ15" s="162" t="s">
        <v>142</v>
      </c>
      <c r="EA15" s="162" t="s">
        <v>142</v>
      </c>
      <c r="EB15" s="162" t="s">
        <v>142</v>
      </c>
      <c r="EC15" s="162" t="s">
        <v>142</v>
      </c>
      <c r="ED15" s="162" t="s">
        <v>142</v>
      </c>
      <c r="EE15" s="162" t="s">
        <v>142</v>
      </c>
      <c r="EF15" s="162" t="s">
        <v>142</v>
      </c>
      <c r="EG15" s="162" t="s">
        <v>142</v>
      </c>
      <c r="EH15" s="162" t="s">
        <v>142</v>
      </c>
      <c r="EI15" s="162" t="s">
        <v>142</v>
      </c>
      <c r="EJ15" s="162" t="s">
        <v>142</v>
      </c>
      <c r="EK15" s="162" t="s">
        <v>142</v>
      </c>
      <c r="EL15" s="162" t="s">
        <v>142</v>
      </c>
      <c r="EM15" s="162" t="s">
        <v>142</v>
      </c>
      <c r="EN15" s="162" t="s">
        <v>142</v>
      </c>
      <c r="EO15" s="162" t="s">
        <v>142</v>
      </c>
      <c r="EP15" s="162" t="s">
        <v>142</v>
      </c>
      <c r="EQ15" s="162" t="s">
        <v>142</v>
      </c>
      <c r="ER15" s="162" t="s">
        <v>142</v>
      </c>
      <c r="ES15" s="162" t="s">
        <v>142</v>
      </c>
      <c r="ET15" s="162" t="s">
        <v>143</v>
      </c>
      <c r="EU15" s="162" t="s">
        <v>110</v>
      </c>
    </row>
    <row r="16" spans="1:175" ht="19" thickBot="1" x14ac:dyDescent="0.5">
      <c r="K16" s="142" t="s">
        <v>144</v>
      </c>
      <c r="L16" s="170">
        <f>WORKDAY(K13,F13+20)</f>
        <v>42753</v>
      </c>
    </row>
    <row r="17" spans="1:77" ht="17.25" customHeight="1" x14ac:dyDescent="0.35"/>
    <row r="19" spans="1:77" x14ac:dyDescent="0.35">
      <c r="E19" s="171"/>
    </row>
    <row r="21" spans="1:77" ht="15.5" x14ac:dyDescent="0.35">
      <c r="C21" s="141" t="s">
        <v>145</v>
      </c>
      <c r="D21" s="133">
        <v>126</v>
      </c>
      <c r="E21" s="172" t="s">
        <v>146</v>
      </c>
      <c r="BP21" s="162"/>
      <c r="BQ21" s="154"/>
      <c r="BR21" s="154"/>
      <c r="BS21" s="154"/>
      <c r="BT21" s="154"/>
      <c r="BU21" s="154"/>
      <c r="BV21" s="154"/>
      <c r="BW21" s="154"/>
      <c r="BX21" s="154"/>
      <c r="BY21" s="154"/>
    </row>
    <row r="22" spans="1:77" ht="15.5" x14ac:dyDescent="0.35">
      <c r="C22" s="141" t="s">
        <v>147</v>
      </c>
      <c r="D22" s="133">
        <v>126</v>
      </c>
      <c r="E22" s="172" t="s">
        <v>146</v>
      </c>
      <c r="BP22" s="162"/>
      <c r="BQ22" s="154"/>
      <c r="BR22" s="154"/>
      <c r="BS22" s="154"/>
      <c r="BT22" s="154"/>
      <c r="BU22" s="154"/>
      <c r="BV22" s="154"/>
      <c r="BW22" s="154"/>
    </row>
    <row r="23" spans="1:77" x14ac:dyDescent="0.35">
      <c r="C23" s="173" t="s">
        <v>148</v>
      </c>
      <c r="D23" s="173">
        <v>129</v>
      </c>
      <c r="E23" s="174" t="s">
        <v>146</v>
      </c>
    </row>
    <row r="24" spans="1:77" x14ac:dyDescent="0.35">
      <c r="C24" s="173"/>
      <c r="D24" s="175"/>
      <c r="E24" s="174"/>
    </row>
    <row r="27" spans="1:77" x14ac:dyDescent="0.3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</sheetData>
  <mergeCells count="10">
    <mergeCell ref="CJ6:DD6"/>
    <mergeCell ref="DE6:DZ6"/>
    <mergeCell ref="EA6:EV6"/>
    <mergeCell ref="EW6:FR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90625" style="18" customWidth="1"/>
    <col min="5" max="16384" width="10.9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88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88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RowHeight="14.5" x14ac:dyDescent="0.35"/>
  <cols>
    <col min="1" max="1" width="10.90625" style="18"/>
    <col min="2" max="2" width="29.81640625" style="18" customWidth="1"/>
    <col min="3" max="3" width="42.7265625" style="18" bestFit="1" customWidth="1"/>
    <col min="4" max="5" width="10.90625" style="18" customWidth="1"/>
    <col min="6" max="16384" width="10.9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88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88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</vt:lpstr>
      <vt:lpstr>File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2017-11-27T20:38:47Z</dcterms:modified>
</cp:coreProperties>
</file>