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Digital\FISCALIA GENERAL DEL ESTADO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0" i="14" l="1"/>
  <c r="E17" i="14"/>
  <c r="E18" i="14" s="1"/>
  <c r="E19" i="14" l="1"/>
  <c r="L14" i="14"/>
  <c r="R5" i="14"/>
  <c r="Q5" i="14"/>
  <c r="R2" i="14" l="1"/>
  <c r="S2" i="14" s="1"/>
  <c r="L3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I25" i="14" l="1"/>
  <c r="I21" i="14"/>
  <c r="H37" i="14" l="1"/>
  <c r="H25" i="14"/>
  <c r="H24" i="14"/>
  <c r="L25" i="14"/>
  <c r="I6" i="14"/>
  <c r="I8" i="14" s="1"/>
  <c r="I11" i="14" s="1"/>
  <c r="I14" i="14" s="1"/>
  <c r="I24" i="14" s="1"/>
  <c r="I26" i="14" l="1"/>
  <c r="L18" i="14" l="1"/>
  <c r="I37" i="14"/>
  <c r="I38" i="14" s="1"/>
  <c r="I40" i="14" l="1"/>
  <c r="I42" i="14"/>
  <c r="D7" i="14" s="1"/>
  <c r="E7" i="14" l="1"/>
  <c r="E9" i="14" s="1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<sst xmlns="http://schemas.openxmlformats.org/spreadsheetml/2006/main" count="146" uniqueCount="82">
  <si>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</si>
  <si>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</si>
  <si>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</si>
  <si>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</si>
  <si>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</si>
  <si>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</si>
  <si>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</si>
  <si>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</si>
  <si>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</si>
  <si>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</si>
  <si>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</si>
  <si>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</si>
  <si>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</si>
  <si>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</si>
  <si>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</si>
  <si>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</si>
  <si>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</si>
  <si>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</si>
  <si>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</si>
  <si>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</si>
  <si>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</si>
  <si>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</si>
  <si>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</si>
  <si>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</si>
  <si>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</si>
  <si>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</si>
  <si>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</si>
  <si>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</si>
  <si>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</si>
  <si>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</si>
  <si>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</si>
  <si>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</si>
  <si>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</si>
  <si>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</si>
  <si>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</si>
  <si>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</si>
  <si>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</si>
  <si>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</si>
  <si>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</si>
  <si>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</si>
  <si>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</si>
  <si>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</si>
  <si>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</si>
  <si>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</si>
  <si>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</si>
  <si>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</si>
  <si>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</si>
  <si>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</si>
  <si>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</si>
  <si>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</si>
  <si>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</si>
  <si>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</si>
  <si>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</si>
  <si>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</si>
  <si>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</si>
  <si>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</si>
  <si>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</si>
  <si>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</si>
  <si>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</si>
  <si>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</si>
  <si>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</si>
  <si>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</si>
  <si>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</si>
  <si>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</si>
  <si>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</si>
  <si>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</si>
  <si>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</si>
  <si>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</si>
  <si>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</si>
  <si>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</si>
  <si>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</si>
  <si>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</si>
  <si>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</si>
  <si>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</si>
  <si>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</si>
  <si>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</si>
  <si>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</si>
  <si>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</si>
  <si>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Movilizar equipo</t>
  </si>
  <si>
    <t>Pasante</t>
  </si>
  <si>
    <t>4GB</t>
  </si>
  <si>
    <t xml:space="preserve">Negociacion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</si>
</sst>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2" fontId="3" fillId="2" borderId="1" xfId="0" applyNumberFormat="1" applyFont="1" applyFill="1" applyBorder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E11" sqref="E11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700</v>
      </c>
      <c r="P2" s="19">
        <v>36</v>
      </c>
      <c r="Q2" s="19">
        <v>5</v>
      </c>
      <c r="R2" s="19">
        <f>I13</f>
        <v>25.18</v>
      </c>
      <c r="S2" s="169">
        <f>O2/P2*Q2*R2</f>
        <v>2448.0555555555552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2498.3333333333335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2448.0555555555552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150</v>
      </c>
      <c r="N5" s="1" t="s">
        <v>38</v>
      </c>
      <c r="O5" s="19">
        <v>600</v>
      </c>
      <c r="P5" s="19">
        <v>5</v>
      </c>
      <c r="Q5" s="19">
        <f>I13</f>
        <v>25.18</v>
      </c>
      <c r="R5" s="169">
        <f>O5/36*P5*Q5+400</f>
        <v>2498.3333333333335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 t="s">
        <v>78</v>
      </c>
      <c r="L6" s="33">
        <v>25</v>
      </c>
      <c r="Q6" s="49"/>
    </row>
    <row r="7" spans="1:23" ht="15.75" thickBot="1" x14ac:dyDescent="0.3">
      <c r="A7" s="4"/>
      <c r="B7" s="9" t="s">
        <v>16</v>
      </c>
      <c r="C7" s="107">
        <v>5676000</v>
      </c>
      <c r="D7" s="50">
        <f>I42</f>
        <v>3.7134719963002105E-2</v>
      </c>
      <c r="E7" s="51">
        <f>D7*C7</f>
        <v>210776.67050999994</v>
      </c>
      <c r="H7" s="42"/>
      <c r="I7" s="43"/>
      <c r="K7" s="15" t="s">
        <v>79</v>
      </c>
      <c r="L7" s="33">
        <v>0</v>
      </c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 t="s">
        <v>81</v>
      </c>
      <c r="L8" s="33">
        <v>500</v>
      </c>
    </row>
    <row r="9" spans="1:23" ht="13.5" thickBot="1" x14ac:dyDescent="0.25">
      <c r="B9" s="14"/>
      <c r="C9" s="14"/>
      <c r="D9" s="55" t="s">
        <v>2</v>
      </c>
      <c r="E9" s="51">
        <f>SUM(E7:E8)</f>
        <v>210776.67050999994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E9*12%</f>
        <v>25293.200461199991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236069.87097119994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7">
        <v>10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167">
        <v>25.18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132547.51999999999</v>
      </c>
      <c r="J14" s="17"/>
      <c r="K14" s="54" t="s">
        <v>0</v>
      </c>
      <c r="L14" s="47">
        <f>SUM(L3:L4:L5:L6:L7)+O25+L8</f>
        <v>5621.3888888888887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80</v>
      </c>
      <c r="D15" s="168">
        <v>1.0078E-2</v>
      </c>
      <c r="E15" s="51">
        <v>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0</v>
      </c>
      <c r="H17" s="170"/>
      <c r="I17" s="171"/>
      <c r="J17" s="4"/>
      <c r="K17" s="19" t="s">
        <v>21</v>
      </c>
      <c r="L17" s="58">
        <v>0.13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0</v>
      </c>
      <c r="H18" s="18"/>
      <c r="I18" s="30"/>
      <c r="K18" s="59" t="s">
        <v>22</v>
      </c>
      <c r="L18" s="70">
        <f>(I26+(I26*L27))*L17</f>
        <v>24248.643509999998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0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9"/>
      <c r="C23" s="79"/>
      <c r="D23" s="79"/>
      <c r="E23" s="79"/>
      <c r="H23" s="172" t="s">
        <v>19</v>
      </c>
      <c r="I23" s="173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132547.51999999999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5621.3888888888887</v>
      </c>
      <c r="K25" s="29" t="s">
        <v>8</v>
      </c>
      <c r="L25" s="61">
        <f>C7</f>
        <v>5676000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138168.90888888887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138168.90888888887</v>
      </c>
      <c r="J37" s="32"/>
    </row>
    <row r="38" spans="8:14" ht="13.5" thickBot="1" x14ac:dyDescent="0.25">
      <c r="H38" s="21" t="s">
        <v>24</v>
      </c>
      <c r="I38" s="23">
        <f>I37*L27</f>
        <v>48359.1181111111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2.8614790767950822E-2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3.7134719963002105E-2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6" t="s">
        <v>52</v>
      </c>
      <c r="D20" s="187"/>
      <c r="E20" s="187"/>
      <c r="F20" s="188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2017-06-05T22:09:12Z</dcterms:modified>
</cp:coreProperties>
</file>