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OS MF\CLIENTES\ECOVENTURA\Propuesta Actualizada\"/>
    </mc:Choice>
  </mc:AlternateContent>
  <bookViews>
    <workbookView xWindow="0" yWindow="0" windowWidth="1980" windowHeight="8460"/>
  </bookViews>
  <sheets>
    <sheet name="TOTAL" sheetId="4" r:id="rId1"/>
    <sheet name="Hoja1" sheetId="5" r:id="rId2"/>
  </sheets>
  <calcPr calcId="152511" concurrentCalc="0"/>
</workbook>
</file>

<file path=xl/calcChain.xml><?xml version="1.0" encoding="utf-8"?>
<calcChain xmlns="http://schemas.openxmlformats.org/spreadsheetml/2006/main">
  <c r="D22" i="4" l="1"/>
  <c r="D20" i="4"/>
  <c r="E31" i="4"/>
  <c r="E30" i="4"/>
  <c r="G9" i="4"/>
  <c r="E11" i="4"/>
  <c r="E14" i="4"/>
  <c r="E13" i="4"/>
  <c r="F13" i="4"/>
  <c r="G13" i="4"/>
  <c r="E12" i="4"/>
  <c r="F12" i="4"/>
  <c r="G12" i="4"/>
  <c r="F11" i="4"/>
  <c r="F14" i="4"/>
  <c r="G11" i="4"/>
  <c r="G14" i="4"/>
  <c r="F15" i="4"/>
  <c r="F16" i="4"/>
  <c r="G16" i="4"/>
  <c r="G15" i="4"/>
</calcChain>
</file>

<file path=xl/sharedStrings.xml><?xml version="1.0" encoding="utf-8"?>
<sst xmlns="http://schemas.openxmlformats.org/spreadsheetml/2006/main" count="138" uniqueCount="43">
  <si>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</si>
  <si>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</si>
  <si>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</si>
  <si>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</si>
  <si>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</si>
  <si>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</si>
  <si>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</si>
  <si>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Dias</t>
  </si>
  <si>
    <t>Meses</t>
  </si>
  <si>
    <t>TOTAL</t>
  </si>
  <si>
    <t xml:space="preserve">A LA FECHA </t>
  </si>
  <si>
    <t xml:space="preserve">FECHA INICIO </t>
  </si>
  <si>
    <t xml:space="preserve">IMÁGENES </t>
  </si>
  <si>
    <t xml:space="preserve">FECHA FIN </t>
  </si>
  <si>
    <t>REVISION GENERAL Y ENTREGA</t>
  </si>
  <si>
    <t>FINALIZACION DE PROYECTO</t>
  </si>
  <si>
    <t>Preparación</t>
  </si>
  <si>
    <t>Retorno</t>
  </si>
  <si>
    <t>Carga Windream</t>
  </si>
  <si>
    <t>Digitalización e Indexación</t>
  </si>
  <si>
    <t>L</t>
  </si>
  <si>
    <t>M</t>
  </si>
  <si>
    <t>X</t>
  </si>
  <si>
    <t>J</t>
  </si>
  <si>
    <t>V</t>
  </si>
  <si>
    <t>COMPLETO</t>
  </si>
  <si>
    <t>1 OPERARIOS</t>
  </si>
  <si>
    <t>1 SCANNERS</t>
  </si>
  <si>
    <t xml:space="preserve"> </t>
  </si>
  <si>
    <t>P</t>
  </si>
  <si>
    <t>D</t>
  </si>
  <si>
    <t>I</t>
  </si>
  <si>
    <t>T</t>
  </si>
  <si>
    <t>E</t>
  </si>
  <si>
    <t>4 DIAS</t>
  </si>
  <si>
    <t>0.18 MESES</t>
  </si>
  <si>
    <t>AGOSTO</t>
  </si>
  <si>
    <t>SEPTIEMBRE</t>
  </si>
  <si>
    <t>DIAS</t>
  </si>
  <si>
    <t>MESES</t>
  </si>
  <si>
    <t>OPERARIO 1</t>
  </si>
  <si>
    <t>F</t>
  </si>
  <si>
    <t xml:space="preserve"> PROCESO DIGITAL - RENDIMIENTO ECOVENTURA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</si>
</sst>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(* #,##0_);_(* \(#,##0\);_(* &quot;-&quot;??_);_(@_)"/>
    <numFmt numFmtId="165" formatCode="0\ &quot;P&quot;"/>
    <numFmt numFmtId="166" formatCode="0\ &quot;F&quot;"/>
    <numFmt numFmtId="167" formatCode="0\ &quot;p/h&quot;"/>
    <numFmt numFmtId="168" formatCode="_-* #,##0\ _€_-;\-* #,##0\ _€_-;_-* &quot;-&quot;??\ _€_-;_-@_-"/>
    <numFmt numFmtId="169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b/>
      <sz val="14"/>
      <color theme="0"/>
      <name val="Calibri"/>
      <family val="2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1" fontId="2" fillId="2" borderId="2" xfId="0" applyNumberFormat="1" applyFont="1" applyFill="1" applyBorder="1"/>
    <xf numFmtId="0" fontId="0" fillId="2" borderId="3" xfId="0" applyFill="1" applyBorder="1" applyAlignment="1">
      <alignment horizontal="center"/>
    </xf>
    <xf numFmtId="3" fontId="0" fillId="2" borderId="0" xfId="0" applyNumberFormat="1" applyFill="1" applyBorder="1"/>
    <xf numFmtId="164" fontId="4" fillId="2" borderId="0" xfId="0" applyNumberFormat="1" applyFont="1" applyFill="1" applyBorder="1"/>
    <xf numFmtId="3" fontId="4" fillId="2" borderId="0" xfId="0" applyNumberFormat="1" applyFont="1" applyFill="1" applyBorder="1"/>
    <xf numFmtId="1" fontId="2" fillId="2" borderId="0" xfId="0" applyNumberFormat="1" applyFont="1" applyFill="1" applyBorder="1"/>
    <xf numFmtId="165" fontId="6" fillId="3" borderId="2" xfId="0" applyNumberFormat="1" applyFont="1" applyFill="1" applyBorder="1" applyAlignment="1">
      <alignment horizontal="center"/>
    </xf>
    <xf numFmtId="166" fontId="6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167" fontId="7" fillId="0" borderId="2" xfId="0" applyNumberFormat="1" applyFont="1" applyBorder="1"/>
    <xf numFmtId="168" fontId="8" fillId="0" borderId="2" xfId="1" applyNumberFormat="1" applyFont="1" applyBorder="1" applyAlignment="1">
      <alignment horizontal="center"/>
    </xf>
    <xf numFmtId="169" fontId="0" fillId="0" borderId="2" xfId="0" applyNumberFormat="1" applyBorder="1"/>
    <xf numFmtId="0" fontId="4" fillId="0" borderId="0" xfId="0" applyFont="1"/>
    <xf numFmtId="1" fontId="0" fillId="0" borderId="0" xfId="0" applyNumberFormat="1"/>
    <xf numFmtId="1" fontId="0" fillId="0" borderId="4" xfId="0" applyNumberFormat="1" applyBorder="1"/>
    <xf numFmtId="0" fontId="0" fillId="0" borderId="1" xfId="0" applyBorder="1"/>
    <xf numFmtId="0" fontId="3" fillId="0" borderId="0" xfId="0" applyFont="1" applyAlignment="1"/>
    <xf numFmtId="0" fontId="0" fillId="0" borderId="0" xfId="0" applyAlignment="1">
      <alignment horizontal="left"/>
    </xf>
    <xf numFmtId="1" fontId="0" fillId="2" borderId="1" xfId="0" applyNumberFormat="1" applyFill="1" applyBorder="1"/>
    <xf numFmtId="0" fontId="0" fillId="0" borderId="5" xfId="0" applyBorder="1"/>
    <xf numFmtId="14" fontId="0" fillId="0" borderId="1" xfId="0" applyNumberFormat="1" applyBorder="1"/>
    <xf numFmtId="0" fontId="0" fillId="6" borderId="5" xfId="0" applyFill="1" applyBorder="1"/>
    <xf numFmtId="0" fontId="0" fillId="2" borderId="1" xfId="0" applyFill="1" applyBorder="1"/>
    <xf numFmtId="14" fontId="0" fillId="6" borderId="1" xfId="0" applyNumberFormat="1" applyFill="1" applyBorder="1"/>
    <xf numFmtId="3" fontId="2" fillId="2" borderId="0" xfId="0" applyNumberFormat="1" applyFont="1" applyFill="1" applyBorder="1"/>
    <xf numFmtId="0" fontId="2" fillId="0" borderId="0" xfId="0" applyFont="1"/>
    <xf numFmtId="169" fontId="0" fillId="0" borderId="6" xfId="0" applyNumberFormat="1" applyBorder="1"/>
    <xf numFmtId="169" fontId="4" fillId="0" borderId="6" xfId="0" applyNumberFormat="1" applyFont="1" applyBorder="1"/>
    <xf numFmtId="169" fontId="2" fillId="0" borderId="2" xfId="0" applyNumberFormat="1" applyFont="1" applyFill="1" applyBorder="1"/>
    <xf numFmtId="0" fontId="0" fillId="0" borderId="0" xfId="0"/>
    <xf numFmtId="0" fontId="11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0" fillId="8" borderId="0" xfId="0" applyFill="1"/>
    <xf numFmtId="0" fontId="12" fillId="5" borderId="2" xfId="0" applyFont="1" applyFill="1" applyBorder="1"/>
    <xf numFmtId="0" fontId="8" fillId="9" borderId="2" xfId="0" applyFont="1" applyFill="1" applyBorder="1" applyAlignment="1">
      <alignment horizontal="left"/>
    </xf>
    <xf numFmtId="169" fontId="8" fillId="9" borderId="2" xfId="0" applyNumberFormat="1" applyFont="1" applyFill="1" applyBorder="1" applyAlignment="1">
      <alignment horizontal="right"/>
    </xf>
    <xf numFmtId="0" fontId="0" fillId="0" borderId="2" xfId="0" applyBorder="1"/>
    <xf numFmtId="0" fontId="8" fillId="9" borderId="2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164243</xdr:rowOff>
    </xdr:to>
    <xdr:pic>
      <xdr:nvPicPr>
        <xdr:cNvPr id="2" name="1 Imagen" descr="Datasolutions LOGO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16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G31"/>
  <sheetViews>
    <sheetView tabSelected="1" zoomScale="60" zoomScaleNormal="60" workbookViewId="0">
      <selection activeCell="AS32" sqref="AS32"/>
    </sheetView>
  </sheetViews>
  <sheetFormatPr baseColWidth="10" defaultRowHeight="15" x14ac:dyDescent="0.25"/>
  <cols>
    <col min="1" max="1" width="15.85546875" customWidth="1"/>
    <col min="2" max="2" width="3.5703125" customWidth="1"/>
    <col min="3" max="3" width="32.85546875" customWidth="1"/>
    <col min="4" max="4" width="16.85546875" customWidth="1"/>
    <col min="5" max="5" width="17.7109375" customWidth="1"/>
    <col min="6" max="6" width="19.28515625" customWidth="1"/>
    <col min="7" max="7" width="20.5703125" customWidth="1"/>
    <col min="8" max="8" width="5.28515625" customWidth="1"/>
    <col min="9" max="9" width="16.140625" customWidth="1"/>
    <col min="10" max="10" width="2.5703125" customWidth="1"/>
    <col min="11" max="13" width="2.85546875" customWidth="1"/>
    <col min="14" max="14" width="3" bestFit="1" customWidth="1"/>
    <col min="15" max="15" width="2.85546875" customWidth="1"/>
    <col min="16" max="16" width="2.5703125" bestFit="1" customWidth="1"/>
    <col min="17" max="17" width="2.85546875" customWidth="1"/>
    <col min="18" max="18" width="2.5703125" bestFit="1" customWidth="1"/>
    <col min="19" max="19" width="3" bestFit="1" customWidth="1"/>
    <col min="20" max="20" width="2.85546875" customWidth="1"/>
    <col min="21" max="36" width="3.85546875" bestFit="1" customWidth="1"/>
    <col min="37" max="629" width="2.85546875" customWidth="1"/>
  </cols>
  <sheetData>
    <row r="3" spans="1:111" ht="18.75" x14ac:dyDescent="0.3">
      <c r="C3" s="44" t="s">
        <v>42</v>
      </c>
      <c r="D3" s="44"/>
      <c r="E3" s="44"/>
      <c r="F3" s="44"/>
      <c r="G3" s="44"/>
      <c r="H3" s="20"/>
      <c r="I3" s="20"/>
    </row>
    <row r="5" spans="1:111" x14ac:dyDescent="0.25">
      <c r="D5" s="21"/>
    </row>
    <row r="7" spans="1:111" ht="18.75" customHeight="1" thickBot="1" x14ac:dyDescent="0.35">
      <c r="C7" s="45"/>
      <c r="D7" s="45"/>
      <c r="E7" s="45"/>
      <c r="F7" s="45"/>
      <c r="G7" s="45"/>
      <c r="K7" s="36"/>
      <c r="L7" s="36"/>
      <c r="N7" s="46" t="s">
        <v>36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 t="s">
        <v>37</v>
      </c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</row>
    <row r="8" spans="1:111" ht="15.75" thickBot="1" x14ac:dyDescent="0.3">
      <c r="A8" s="1" t="s">
        <v>0</v>
      </c>
      <c r="C8" s="2" t="s">
        <v>1</v>
      </c>
      <c r="D8" s="2" t="s">
        <v>2</v>
      </c>
      <c r="E8" s="3"/>
      <c r="F8" s="3" t="s">
        <v>3</v>
      </c>
      <c r="G8" s="2" t="s">
        <v>4</v>
      </c>
      <c r="K8" s="34"/>
      <c r="L8" s="34"/>
      <c r="N8" s="39">
        <v>1</v>
      </c>
      <c r="O8" s="39">
        <v>2</v>
      </c>
      <c r="P8" s="39">
        <v>3</v>
      </c>
      <c r="Q8" s="39">
        <v>4</v>
      </c>
      <c r="R8" s="39">
        <v>5</v>
      </c>
      <c r="S8" s="39">
        <v>8</v>
      </c>
      <c r="T8" s="39">
        <v>9</v>
      </c>
      <c r="U8" s="39">
        <v>10</v>
      </c>
      <c r="V8" s="39">
        <v>11</v>
      </c>
      <c r="W8" s="39">
        <v>12</v>
      </c>
      <c r="X8" s="39">
        <v>15</v>
      </c>
      <c r="Y8" s="39">
        <v>16</v>
      </c>
      <c r="Z8" s="39">
        <v>17</v>
      </c>
      <c r="AA8" s="39">
        <v>18</v>
      </c>
      <c r="AB8" s="39">
        <v>19</v>
      </c>
      <c r="AC8" s="39">
        <v>22</v>
      </c>
      <c r="AD8" s="39">
        <v>23</v>
      </c>
      <c r="AE8" s="39">
        <v>24</v>
      </c>
      <c r="AF8" s="39">
        <v>25</v>
      </c>
      <c r="AG8" s="39">
        <v>26</v>
      </c>
      <c r="AH8" s="39">
        <v>29</v>
      </c>
      <c r="AI8" s="39">
        <v>30</v>
      </c>
      <c r="AJ8" s="39">
        <v>31</v>
      </c>
      <c r="AK8" s="39">
        <v>1</v>
      </c>
      <c r="AL8" s="39">
        <v>2</v>
      </c>
      <c r="AM8" s="39">
        <v>5</v>
      </c>
      <c r="AN8" s="39">
        <v>6</v>
      </c>
      <c r="AO8" s="39">
        <v>7</v>
      </c>
      <c r="AP8" s="39">
        <v>8</v>
      </c>
      <c r="AQ8" s="39">
        <v>9</v>
      </c>
      <c r="AR8" s="39">
        <v>12</v>
      </c>
      <c r="AS8" s="39">
        <v>13</v>
      </c>
      <c r="AT8" s="39">
        <v>14</v>
      </c>
      <c r="AU8" s="39">
        <v>15</v>
      </c>
      <c r="AV8" s="39">
        <v>16</v>
      </c>
      <c r="AW8" s="39">
        <v>19</v>
      </c>
      <c r="AX8" s="39">
        <v>20</v>
      </c>
      <c r="AY8" s="39">
        <v>21</v>
      </c>
      <c r="AZ8" s="39">
        <v>22</v>
      </c>
      <c r="BA8" s="39">
        <v>23</v>
      </c>
      <c r="BB8" s="39">
        <v>26</v>
      </c>
      <c r="BC8" s="39">
        <v>27</v>
      </c>
      <c r="BD8" s="39">
        <v>28</v>
      </c>
      <c r="BE8" s="39">
        <v>29</v>
      </c>
      <c r="BF8" s="39">
        <v>30</v>
      </c>
    </row>
    <row r="9" spans="1:111" ht="15.75" thickBot="1" x14ac:dyDescent="0.3">
      <c r="A9" s="4">
        <v>1</v>
      </c>
      <c r="C9" s="5">
        <v>3000</v>
      </c>
      <c r="D9" s="6">
        <v>3000</v>
      </c>
      <c r="E9" s="7"/>
      <c r="F9" s="8">
        <v>1</v>
      </c>
      <c r="G9" s="28">
        <f>C9/F9</f>
        <v>3000</v>
      </c>
      <c r="K9" s="35"/>
      <c r="L9" s="35"/>
      <c r="N9" s="37" t="s">
        <v>20</v>
      </c>
      <c r="O9" s="37" t="s">
        <v>21</v>
      </c>
      <c r="P9" s="37" t="s">
        <v>22</v>
      </c>
      <c r="Q9" s="37" t="s">
        <v>23</v>
      </c>
      <c r="R9" s="37" t="s">
        <v>24</v>
      </c>
      <c r="S9" s="37" t="s">
        <v>20</v>
      </c>
      <c r="T9" s="37" t="s">
        <v>21</v>
      </c>
      <c r="U9" s="37" t="s">
        <v>22</v>
      </c>
      <c r="V9" s="37" t="s">
        <v>23</v>
      </c>
      <c r="W9" s="37" t="s">
        <v>24</v>
      </c>
      <c r="X9" s="37" t="s">
        <v>20</v>
      </c>
      <c r="Y9" s="37" t="s">
        <v>21</v>
      </c>
      <c r="Z9" s="37" t="s">
        <v>22</v>
      </c>
      <c r="AA9" s="37" t="s">
        <v>23</v>
      </c>
      <c r="AB9" s="37" t="s">
        <v>24</v>
      </c>
      <c r="AC9" s="37" t="s">
        <v>20</v>
      </c>
      <c r="AD9" s="37" t="s">
        <v>21</v>
      </c>
      <c r="AE9" s="37" t="s">
        <v>22</v>
      </c>
      <c r="AF9" s="37" t="s">
        <v>23</v>
      </c>
      <c r="AG9" s="37" t="s">
        <v>24</v>
      </c>
      <c r="AH9" s="37" t="s">
        <v>20</v>
      </c>
      <c r="AI9" s="37" t="s">
        <v>21</v>
      </c>
      <c r="AJ9" s="37" t="s">
        <v>22</v>
      </c>
      <c r="AK9" s="37" t="s">
        <v>23</v>
      </c>
      <c r="AL9" s="37" t="s">
        <v>24</v>
      </c>
      <c r="AM9" s="37" t="s">
        <v>20</v>
      </c>
      <c r="AN9" s="37" t="s">
        <v>21</v>
      </c>
      <c r="AO9" s="37" t="s">
        <v>22</v>
      </c>
      <c r="AP9" s="37" t="s">
        <v>23</v>
      </c>
      <c r="AQ9" s="37" t="s">
        <v>24</v>
      </c>
      <c r="AR9" s="37" t="s">
        <v>20</v>
      </c>
      <c r="AS9" s="37" t="s">
        <v>21</v>
      </c>
      <c r="AT9" s="37" t="s">
        <v>22</v>
      </c>
      <c r="AU9" s="37" t="s">
        <v>23</v>
      </c>
      <c r="AV9" s="37" t="s">
        <v>24</v>
      </c>
      <c r="AW9" s="37" t="s">
        <v>20</v>
      </c>
      <c r="AX9" s="37" t="s">
        <v>21</v>
      </c>
      <c r="AY9" s="37" t="s">
        <v>22</v>
      </c>
      <c r="AZ9" s="37" t="s">
        <v>23</v>
      </c>
      <c r="BA9" s="37" t="s">
        <v>24</v>
      </c>
      <c r="BB9" s="37" t="s">
        <v>20</v>
      </c>
      <c r="BC9" s="37" t="s">
        <v>21</v>
      </c>
      <c r="BD9" s="37" t="s">
        <v>22</v>
      </c>
      <c r="BE9" s="37" t="s">
        <v>23</v>
      </c>
      <c r="BF9" s="37" t="s">
        <v>24</v>
      </c>
    </row>
    <row r="10" spans="1:111" ht="15.75" thickTop="1" x14ac:dyDescent="0.25">
      <c r="C10" s="9"/>
      <c r="D10" s="9" t="s">
        <v>5</v>
      </c>
      <c r="E10" s="9" t="s">
        <v>6</v>
      </c>
      <c r="F10" s="10" t="s">
        <v>7</v>
      </c>
      <c r="G10" s="11" t="s">
        <v>8</v>
      </c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</row>
    <row r="11" spans="1:111" x14ac:dyDescent="0.25">
      <c r="C11" s="12" t="s">
        <v>16</v>
      </c>
      <c r="D11" s="13">
        <v>350</v>
      </c>
      <c r="E11" s="14">
        <f>(D11*A9)*8</f>
        <v>2800</v>
      </c>
      <c r="F11" s="15">
        <f>C9/E11</f>
        <v>1.0714285714285714</v>
      </c>
      <c r="G11" s="15">
        <f>F11/22</f>
        <v>4.8701298701298697E-2</v>
      </c>
      <c r="AH11" t="s">
        <v>29</v>
      </c>
      <c r="AI11" t="s">
        <v>30</v>
      </c>
      <c r="AJ11" s="33" t="s">
        <v>30</v>
      </c>
      <c r="AK11" s="33" t="s">
        <v>30</v>
      </c>
      <c r="AL11" t="s">
        <v>31</v>
      </c>
      <c r="AM11" s="33" t="s">
        <v>31</v>
      </c>
      <c r="AN11" t="s">
        <v>33</v>
      </c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t="s">
        <v>31</v>
      </c>
      <c r="BR11" s="33" t="s">
        <v>31</v>
      </c>
      <c r="BS11" s="33" t="s">
        <v>31</v>
      </c>
      <c r="BT11" s="33" t="s">
        <v>31</v>
      </c>
      <c r="BU11" s="33" t="s">
        <v>31</v>
      </c>
      <c r="BV11" s="33" t="s">
        <v>31</v>
      </c>
      <c r="BW11" s="33" t="s">
        <v>31</v>
      </c>
      <c r="BX11" s="33" t="s">
        <v>31</v>
      </c>
      <c r="BY11" s="33" t="s">
        <v>31</v>
      </c>
      <c r="BZ11" s="33" t="s">
        <v>31</v>
      </c>
      <c r="CA11" s="33" t="s">
        <v>31</v>
      </c>
      <c r="CB11" s="33" t="s">
        <v>31</v>
      </c>
      <c r="CC11" s="33" t="s">
        <v>31</v>
      </c>
      <c r="CD11" s="33" t="s">
        <v>31</v>
      </c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</row>
    <row r="12" spans="1:111" x14ac:dyDescent="0.25">
      <c r="C12" s="12" t="s">
        <v>19</v>
      </c>
      <c r="D12" s="13">
        <v>125</v>
      </c>
      <c r="E12" s="14">
        <f>(D12*A9)*8</f>
        <v>1000</v>
      </c>
      <c r="F12" s="15">
        <f>C9/E12</f>
        <v>3</v>
      </c>
      <c r="G12" s="15">
        <f>F12/22</f>
        <v>0.13636363636363635</v>
      </c>
      <c r="I12" t="s">
        <v>26</v>
      </c>
      <c r="AJ12" s="33"/>
      <c r="AK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 t="s">
        <v>31</v>
      </c>
      <c r="BR12" s="33" t="s">
        <v>31</v>
      </c>
      <c r="BS12" s="33" t="s">
        <v>31</v>
      </c>
      <c r="BT12" s="33" t="s">
        <v>31</v>
      </c>
      <c r="BU12" s="33" t="s">
        <v>31</v>
      </c>
      <c r="BV12" s="33" t="s">
        <v>31</v>
      </c>
      <c r="BW12" s="33" t="s">
        <v>31</v>
      </c>
      <c r="BX12" s="33" t="s">
        <v>31</v>
      </c>
      <c r="BY12" s="33" t="s">
        <v>31</v>
      </c>
      <c r="BZ12" s="33" t="s">
        <v>31</v>
      </c>
      <c r="CA12" s="33" t="s">
        <v>31</v>
      </c>
      <c r="CB12" s="33" t="s">
        <v>31</v>
      </c>
      <c r="CC12" s="33" t="s">
        <v>31</v>
      </c>
      <c r="CD12" s="33" t="s">
        <v>31</v>
      </c>
      <c r="CE12" t="s">
        <v>33</v>
      </c>
      <c r="CF12" t="s">
        <v>33</v>
      </c>
      <c r="CG12" s="33"/>
      <c r="CH12" s="33"/>
      <c r="CI12" s="33"/>
      <c r="CJ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</row>
    <row r="13" spans="1:111" x14ac:dyDescent="0.25">
      <c r="C13" s="12" t="s">
        <v>17</v>
      </c>
      <c r="D13" s="13">
        <v>250</v>
      </c>
      <c r="E13" s="14">
        <f>(D13*A9)*8</f>
        <v>2000</v>
      </c>
      <c r="F13" s="15">
        <f>C9/E13</f>
        <v>1.5</v>
      </c>
      <c r="G13" s="15">
        <f t="shared" ref="G13:G14" si="0">F13/22</f>
        <v>6.8181818181818177E-2</v>
      </c>
      <c r="I13" t="s">
        <v>27</v>
      </c>
      <c r="AG13" s="33"/>
      <c r="AH13" s="38" t="s">
        <v>32</v>
      </c>
      <c r="AI13" s="38" t="s">
        <v>32</v>
      </c>
      <c r="AJ13" s="38" t="s">
        <v>32</v>
      </c>
      <c r="AK13" s="38" t="s">
        <v>32</v>
      </c>
      <c r="AL13" s="38" t="s">
        <v>32</v>
      </c>
      <c r="AM13" s="38" t="s">
        <v>32</v>
      </c>
      <c r="AN13" s="38" t="s">
        <v>32</v>
      </c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8" t="s">
        <v>32</v>
      </c>
      <c r="BR13" s="38" t="s">
        <v>32</v>
      </c>
      <c r="BS13" s="38" t="s">
        <v>32</v>
      </c>
      <c r="BT13" s="38" t="s">
        <v>32</v>
      </c>
      <c r="BU13" s="38" t="s">
        <v>32</v>
      </c>
      <c r="BV13" s="38" t="s">
        <v>32</v>
      </c>
      <c r="BW13" s="38" t="s">
        <v>32</v>
      </c>
      <c r="BX13" s="38" t="s">
        <v>32</v>
      </c>
      <c r="BY13" s="38" t="s">
        <v>32</v>
      </c>
      <c r="BZ13" s="38" t="s">
        <v>32</v>
      </c>
      <c r="CA13" s="38" t="s">
        <v>32</v>
      </c>
      <c r="CB13" s="38" t="s">
        <v>32</v>
      </c>
      <c r="CC13" s="38" t="s">
        <v>32</v>
      </c>
      <c r="CD13" s="38" t="s">
        <v>32</v>
      </c>
      <c r="CE13" s="38" t="s">
        <v>32</v>
      </c>
      <c r="CF13" s="38" t="s">
        <v>41</v>
      </c>
      <c r="CG13" s="33"/>
      <c r="CH13" s="33"/>
      <c r="CI13" s="33"/>
      <c r="CJ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</row>
    <row r="14" spans="1:111" x14ac:dyDescent="0.25">
      <c r="C14" s="12" t="s">
        <v>18</v>
      </c>
      <c r="D14" s="13">
        <v>175</v>
      </c>
      <c r="E14" s="14">
        <f>(D14*A9)*8</f>
        <v>1400</v>
      </c>
      <c r="F14" s="15">
        <f>G9/E14</f>
        <v>2.1428571428571428</v>
      </c>
      <c r="G14" s="15">
        <f t="shared" si="0"/>
        <v>9.7402597402597393E-2</v>
      </c>
      <c r="AG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V14" s="33"/>
      <c r="BW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</row>
    <row r="15" spans="1:111" x14ac:dyDescent="0.25">
      <c r="E15" s="16" t="s">
        <v>9</v>
      </c>
      <c r="F15" s="30">
        <f>F11+F14</f>
        <v>3.2142857142857144</v>
      </c>
      <c r="G15" s="31">
        <f>F15/22</f>
        <v>0.1461038961038961</v>
      </c>
    </row>
    <row r="16" spans="1:111" x14ac:dyDescent="0.25">
      <c r="E16" s="29" t="s">
        <v>25</v>
      </c>
      <c r="F16" s="15">
        <f>F15+2</f>
        <v>5.2142857142857144</v>
      </c>
      <c r="G16" s="32">
        <f>F16/22</f>
        <v>0.23701298701298701</v>
      </c>
      <c r="AI16" s="33"/>
      <c r="AJ16" s="33"/>
      <c r="AK16" s="33"/>
      <c r="AL16" s="33"/>
      <c r="AM16" s="33"/>
    </row>
    <row r="17" spans="3:42" ht="15.75" thickBot="1" x14ac:dyDescent="0.3">
      <c r="E17" s="17"/>
      <c r="F17" s="17"/>
    </row>
    <row r="18" spans="3:42" ht="15.75" thickBot="1" x14ac:dyDescent="0.3">
      <c r="E18" s="17"/>
      <c r="F18" s="18"/>
      <c r="G18" s="19" t="s">
        <v>10</v>
      </c>
      <c r="I18" s="33" t="s">
        <v>34</v>
      </c>
      <c r="AH18" s="33"/>
      <c r="AI18" s="33"/>
      <c r="AJ18" s="33"/>
      <c r="AK18" s="33"/>
      <c r="AL18" s="33"/>
      <c r="AM18" s="33"/>
      <c r="AN18" s="33"/>
      <c r="AO18" s="33"/>
      <c r="AP18" s="33"/>
    </row>
    <row r="19" spans="3:42" ht="15.75" thickBot="1" x14ac:dyDescent="0.3">
      <c r="C19" s="23" t="s">
        <v>11</v>
      </c>
      <c r="D19" s="24">
        <v>42611</v>
      </c>
      <c r="E19" s="17"/>
      <c r="F19" s="22" t="s">
        <v>12</v>
      </c>
      <c r="G19" s="26"/>
      <c r="I19" t="s">
        <v>35</v>
      </c>
      <c r="AH19" s="33"/>
      <c r="AI19" s="33"/>
      <c r="AJ19" s="33"/>
      <c r="AK19" s="33"/>
      <c r="AL19" s="33"/>
      <c r="AM19" s="33"/>
      <c r="AN19" s="33"/>
      <c r="AO19" s="33"/>
      <c r="AP19" s="33"/>
    </row>
    <row r="20" spans="3:42" ht="15.75" thickBot="1" x14ac:dyDescent="0.3">
      <c r="C20" s="23" t="s">
        <v>13</v>
      </c>
      <c r="D20" s="24">
        <f>WORKDAY(D19,6)</f>
        <v>42619</v>
      </c>
      <c r="E20" s="17"/>
      <c r="F20" s="17"/>
      <c r="I20" t="s">
        <v>28</v>
      </c>
      <c r="AH20" s="33"/>
      <c r="AI20" s="33"/>
      <c r="AJ20" s="33"/>
      <c r="AK20" s="33"/>
      <c r="AL20" s="33"/>
      <c r="AM20" s="33"/>
      <c r="AN20" s="33"/>
      <c r="AO20" s="33"/>
      <c r="AP20" s="33"/>
    </row>
    <row r="21" spans="3:42" ht="15.75" thickBot="1" x14ac:dyDescent="0.3">
      <c r="C21" s="23" t="s">
        <v>14</v>
      </c>
      <c r="D21" s="19">
        <v>2</v>
      </c>
      <c r="W21" s="33"/>
      <c r="X21" s="33"/>
      <c r="AH21" s="33"/>
      <c r="AI21" s="33"/>
      <c r="AJ21" s="33"/>
      <c r="AK21" s="33"/>
      <c r="AL21" s="33"/>
      <c r="AM21" s="33"/>
      <c r="AN21" s="33"/>
      <c r="AO21" s="33"/>
      <c r="AP21" s="33"/>
    </row>
    <row r="22" spans="3:42" ht="15.75" thickBot="1" x14ac:dyDescent="0.3">
      <c r="C22" s="25" t="s">
        <v>15</v>
      </c>
      <c r="D22" s="27">
        <f>WORKDAY(D19,8)</f>
        <v>42621</v>
      </c>
      <c r="AH22" s="33"/>
      <c r="AI22" s="33"/>
      <c r="AJ22" s="33"/>
      <c r="AK22" s="33"/>
      <c r="AL22" s="33"/>
    </row>
    <row r="29" spans="3:42" x14ac:dyDescent="0.25">
      <c r="C29" s="33"/>
      <c r="D29" s="33" t="s">
        <v>38</v>
      </c>
      <c r="E29" s="33" t="s">
        <v>39</v>
      </c>
    </row>
    <row r="30" spans="3:42" x14ac:dyDescent="0.25">
      <c r="C30" s="40" t="s">
        <v>40</v>
      </c>
      <c r="D30" s="43">
        <v>4</v>
      </c>
      <c r="E30" s="41">
        <f>D30/22</f>
        <v>0.18181818181818182</v>
      </c>
    </row>
    <row r="31" spans="3:42" x14ac:dyDescent="0.25">
      <c r="C31" s="42" t="s">
        <v>9</v>
      </c>
      <c r="D31" s="42">
        <v>5</v>
      </c>
      <c r="E31" s="41">
        <f>D31/22</f>
        <v>0.22727272727272727</v>
      </c>
    </row>
  </sheetData>
  <mergeCells count="4">
    <mergeCell ref="C3:G3"/>
    <mergeCell ref="C7:G7"/>
    <mergeCell ref="N7:AJ7"/>
    <mergeCell ref="AK7:B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TOTAL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User</cp:lastModifiedBy>
  <dcterms:created xsi:type="dcterms:W3CDTF">2014-09-19T05:18:11Z</dcterms:created>
  <dcterms:modified xsi:type="dcterms:W3CDTF">2017-02-21T16:01:56Z</dcterms:modified>
</cp:coreProperties>
</file>