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KITTON S.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7" i="14" l="1"/>
  <c r="E18" i="14" s="1"/>
  <c r="R2" i="14" l="1"/>
  <c r="S2" i="14" s="1"/>
  <c r="E19" i="14" l="1"/>
  <c r="R5" i="14"/>
  <c r="L3" i="14" s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l="1"/>
  <c r="I21" i="14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<sst xmlns="http://schemas.openxmlformats.org/spreadsheetml/2006/main" count="144" uniqueCount="80">
  <si>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</si>
  <si>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</si>
  <si>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</si>
  <si>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</si>
  <si>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</si>
  <si>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</si>
  <si>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</si>
  <si>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</si>
  <si>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</si>
  <si>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</si>
  <si>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</si>
  <si>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</si>
  <si>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</si>
  <si>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</si>
  <si>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</si>
  <si>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</si>
  <si>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</si>
  <si>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</si>
  <si>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</si>
  <si>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</si>
  <si>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</si>
  <si>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</si>
  <si>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</si>
  <si>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</si>
  <si>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</si>
  <si>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</si>
  <si>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</si>
  <si>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</si>
  <si>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</si>
  <si>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</si>
  <si>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</si>
  <si>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</si>
  <si>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</si>
  <si>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</si>
  <si>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</si>
  <si>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</si>
  <si>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</si>
  <si>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</si>
  <si>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</si>
  <si>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</si>
  <si>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</si>
  <si>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</si>
  <si>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</si>
  <si>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</si>
  <si>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</si>
  <si>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</si>
  <si>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</si>
  <si>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</si>
  <si>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</si>
  <si>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</si>
  <si>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</si>
  <si>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</si>
  <si>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</si>
  <si>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</si>
  <si>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</si>
  <si>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</si>
  <si>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</si>
  <si>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</si>
  <si>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</si>
  <si>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</si>
  <si>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</si>
  <si>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</si>
  <si>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</si>
  <si>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</si>
  <si>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</si>
  <si>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</si>
  <si>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</si>
  <si>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</si>
  <si>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</si>
  <si>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</si>
  <si>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</si>
  <si>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</si>
  <si>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</si>
  <si>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</si>
  <si>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</si>
  <si>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</si>
  <si>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</si>
  <si>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</si>
  <si>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Movilizar equipo</t>
  </si>
  <si>
    <t>7GB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</si>
</sst>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90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2" fontId="3" fillId="2" borderId="1" xfId="0" applyNumberFormat="1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D24" sqref="D24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1" t="s">
        <v>12</v>
      </c>
      <c r="I2" s="172"/>
      <c r="K2" s="171" t="s">
        <v>13</v>
      </c>
      <c r="L2" s="172"/>
      <c r="N2" s="1" t="s">
        <v>33</v>
      </c>
      <c r="O2" s="19">
        <v>800</v>
      </c>
      <c r="P2" s="19">
        <v>36</v>
      </c>
      <c r="Q2" s="19">
        <v>1</v>
      </c>
      <c r="R2" s="19">
        <f>I13</f>
        <v>2.91</v>
      </c>
      <c r="S2" s="170">
        <f>O2/P2*Q2*R2</f>
        <v>64.666666666666671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33.333333333333336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64.666666666666671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5" t="s">
        <v>30</v>
      </c>
      <c r="C5" s="176"/>
      <c r="D5" s="176"/>
      <c r="E5" s="177"/>
      <c r="F5" s="4"/>
      <c r="H5" s="40" t="s">
        <v>15</v>
      </c>
      <c r="I5" s="36">
        <v>151.4</v>
      </c>
      <c r="K5" s="15" t="s">
        <v>28</v>
      </c>
      <c r="L5" s="33">
        <v>50</v>
      </c>
      <c r="N5" s="1" t="s">
        <v>38</v>
      </c>
      <c r="O5" s="19">
        <v>600</v>
      </c>
      <c r="P5" s="19">
        <v>2</v>
      </c>
      <c r="Q5" s="19">
        <v>1</v>
      </c>
      <c r="R5" s="170">
        <f>O5/36*P5*Q5</f>
        <v>33.333333333333336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 t="s">
        <v>78</v>
      </c>
      <c r="L6" s="33">
        <v>25</v>
      </c>
      <c r="Q6" s="49"/>
    </row>
    <row r="7" spans="1:23" ht="15.75" thickBot="1" x14ac:dyDescent="0.25">
      <c r="A7" s="4"/>
      <c r="B7" s="9" t="s">
        <v>16</v>
      </c>
      <c r="C7" s="167">
        <v>61000</v>
      </c>
      <c r="D7" s="50">
        <f>I42</f>
        <v>4.2634573967213117E-2</v>
      </c>
      <c r="E7" s="51">
        <f>D7*C7</f>
        <v>2600.7090120000003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2600.7090120000003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364.0992616800001</v>
      </c>
      <c r="H10" s="171" t="s">
        <v>31</v>
      </c>
      <c r="I10" s="172"/>
      <c r="J10" s="13"/>
      <c r="K10" s="15"/>
      <c r="L10" s="33"/>
      <c r="M10" s="4"/>
      <c r="N10" s="171" t="s">
        <v>32</v>
      </c>
      <c r="O10" s="172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2964.8082736800002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1</v>
      </c>
      <c r="J12" s="13"/>
      <c r="K12" s="15"/>
      <c r="L12" s="33"/>
      <c r="N12" s="24"/>
      <c r="O12" s="30"/>
    </row>
    <row r="13" spans="1:23" ht="13.5" thickBot="1" x14ac:dyDescent="0.25">
      <c r="B13" s="175" t="s">
        <v>74</v>
      </c>
      <c r="C13" s="176"/>
      <c r="D13" s="176"/>
      <c r="E13" s="177"/>
      <c r="H13" s="24" t="s">
        <v>18</v>
      </c>
      <c r="I13" s="168">
        <v>2.91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1531.8240000000001</v>
      </c>
      <c r="J14" s="17"/>
      <c r="K14" s="54" t="s">
        <v>0</v>
      </c>
      <c r="L14" s="47">
        <f>SUM(L3:L4:L5:L6)+O25</f>
        <v>173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79</v>
      </c>
      <c r="D15" s="169">
        <v>1.1719E-2</v>
      </c>
      <c r="E15" s="51">
        <v>83.77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3" t="s">
        <v>20</v>
      </c>
      <c r="L16" s="174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83.77</v>
      </c>
      <c r="H17" s="171"/>
      <c r="I17" s="172"/>
      <c r="J17" s="4"/>
      <c r="K17" s="19" t="s">
        <v>21</v>
      </c>
      <c r="L17" s="58">
        <v>0.13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11.7278</v>
      </c>
      <c r="H18" s="18"/>
      <c r="I18" s="30"/>
      <c r="K18" s="59" t="s">
        <v>22</v>
      </c>
      <c r="L18" s="70">
        <f>(I26+(I26*L27))*L17</f>
        <v>299.19661200000002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95.497799999999998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80"/>
      <c r="C22" s="180"/>
      <c r="D22" s="180"/>
      <c r="E22" s="180"/>
    </row>
    <row r="23" spans="2:23" ht="15" x14ac:dyDescent="0.25">
      <c r="B23" s="79"/>
      <c r="C23" s="79"/>
      <c r="D23" s="79"/>
      <c r="E23" s="79"/>
      <c r="H23" s="173" t="s">
        <v>19</v>
      </c>
      <c r="I23" s="174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1531.8240000000001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173</v>
      </c>
      <c r="K25" s="29" t="s">
        <v>8</v>
      </c>
      <c r="L25" s="61">
        <f>C7</f>
        <v>61000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1704.8240000000001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8" t="s">
        <v>23</v>
      </c>
      <c r="I36" s="179"/>
      <c r="L36" s="20"/>
      <c r="N36" s="20"/>
    </row>
    <row r="37" spans="8:14" x14ac:dyDescent="0.2">
      <c r="H37" s="27" t="str">
        <f>H23</f>
        <v>Total Costo operativo</v>
      </c>
      <c r="I37" s="22">
        <f>I26</f>
        <v>1704.8240000000001</v>
      </c>
      <c r="J37" s="32"/>
    </row>
    <row r="38" spans="8:14" ht="13.5" thickBot="1" x14ac:dyDescent="0.25">
      <c r="H38" s="21" t="s">
        <v>24</v>
      </c>
      <c r="I38" s="23">
        <f>I37*L27</f>
        <v>596.6884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3.2852796918032785E-2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4.2634573967213117E-2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1" t="s">
        <v>53</v>
      </c>
      <c r="D2" s="182"/>
      <c r="E2" s="182"/>
      <c r="F2" s="182"/>
      <c r="G2" s="183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4" t="s">
        <v>53</v>
      </c>
      <c r="N3" s="185"/>
      <c r="O3" s="185"/>
      <c r="P3" s="185"/>
      <c r="Q3" s="186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7" t="s">
        <v>52</v>
      </c>
      <c r="D20" s="188"/>
      <c r="E20" s="188"/>
      <c r="F20" s="189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2017-04-18T22:25:52Z</dcterms:modified>
</cp:coreProperties>
</file>