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CREDITOS ECONOMICOS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 l="1"/>
  <c r="E19" i="14" l="1"/>
  <c r="Q5" i="14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I40" i="14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<sst xmlns="http://schemas.openxmlformats.org/spreadsheetml/2006/main" count="143" uniqueCount="79">
  <si>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</si>
  <si>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</si>
  <si>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</si>
  <si>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</si>
  <si>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</si>
  <si>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</si>
  <si>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</si>
  <si>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</si>
  <si>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</si>
  <si>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</si>
  <si>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</si>
  <si>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</si>
  <si>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</si>
  <si>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</si>
  <si>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</si>
  <si>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</si>
  <si>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</si>
  <si>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</si>
  <si>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</si>
  <si>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</si>
  <si>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</si>
  <si>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</si>
  <si>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</si>
  <si>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</si>
  <si>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</si>
  <si>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</si>
  <si>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</si>
  <si>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</si>
  <si>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</si>
  <si>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</si>
  <si>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</si>
  <si>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</si>
  <si>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</si>
  <si>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</si>
  <si>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</si>
  <si>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</si>
  <si>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</si>
  <si>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</si>
  <si>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</si>
  <si>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</si>
  <si>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</si>
  <si>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</si>
  <si>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</si>
  <si>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</si>
  <si>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</si>
  <si>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</si>
  <si>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</si>
  <si>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</si>
  <si>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</si>
  <si>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</si>
  <si>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</si>
  <si>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</si>
  <si>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</si>
  <si>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</si>
  <si>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</si>
  <si>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</si>
  <si>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</si>
  <si>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</si>
  <si>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</si>
  <si>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</si>
  <si>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</si>
  <si>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</si>
  <si>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</si>
  <si>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</si>
  <si>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</si>
  <si>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</si>
  <si>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</si>
  <si>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</si>
  <si>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</si>
  <si>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</si>
  <si>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</si>
  <si>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</si>
  <si>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</si>
  <si>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</si>
  <si>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</si>
  <si>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</si>
  <si>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</si>
  <si>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 xml:space="preserve"> Retorno</t>
  </si>
  <si>
    <t>1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</si>
</sst>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11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33</v>
      </c>
      <c r="P1" s="72" t="s">
        <v>34</v>
      </c>
      <c r="Q1" s="72" t="s">
        <v>35</v>
      </c>
      <c r="R1" s="72" t="s">
        <v>36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32</v>
      </c>
      <c r="O2" s="19">
        <v>800</v>
      </c>
      <c r="P2" s="19">
        <v>36</v>
      </c>
      <c r="Q2" s="19">
        <v>1</v>
      </c>
      <c r="R2" s="19">
        <f>I13</f>
        <v>0.5</v>
      </c>
      <c r="S2" s="19">
        <f>O2/P2*Q2*R2</f>
        <v>11.111111111111111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8.33</v>
      </c>
    </row>
    <row r="4" spans="1:23" ht="13.5" thickBot="1" x14ac:dyDescent="0.25">
      <c r="G4" s="20"/>
      <c r="H4" s="39" t="s">
        <v>14</v>
      </c>
      <c r="I4" s="35"/>
      <c r="K4" s="15" t="s">
        <v>76</v>
      </c>
      <c r="L4" s="33">
        <f>S2</f>
        <v>11.111111111111111</v>
      </c>
      <c r="O4" s="72" t="s">
        <v>38</v>
      </c>
      <c r="P4" s="72" t="s">
        <v>39</v>
      </c>
      <c r="Q4" s="72" t="s">
        <v>34</v>
      </c>
      <c r="R4" s="72" t="s">
        <v>0</v>
      </c>
    </row>
    <row r="5" spans="1:23" ht="13.5" thickBot="1" x14ac:dyDescent="0.25">
      <c r="B5" s="172" t="s">
        <v>29</v>
      </c>
      <c r="C5" s="173"/>
      <c r="D5" s="173"/>
      <c r="E5" s="174"/>
      <c r="F5" s="4"/>
      <c r="H5" s="40" t="s">
        <v>15</v>
      </c>
      <c r="I5" s="36">
        <v>151.4</v>
      </c>
      <c r="K5" s="15" t="s">
        <v>27</v>
      </c>
      <c r="L5" s="33">
        <v>100</v>
      </c>
      <c r="N5" s="1" t="s">
        <v>37</v>
      </c>
      <c r="O5" s="19">
        <v>400</v>
      </c>
      <c r="P5" s="19">
        <v>1</v>
      </c>
      <c r="Q5" s="19">
        <f>I13</f>
        <v>0.5</v>
      </c>
      <c r="R5" s="19">
        <v>8.33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3000</v>
      </c>
      <c r="D7" s="50">
        <f>I42</f>
        <v>0.18717984999999998</v>
      </c>
      <c r="E7" s="51">
        <f>D7*C7</f>
        <v>561.53954999999996</v>
      </c>
      <c r="H7" s="42"/>
      <c r="I7" s="43"/>
      <c r="K7" s="15"/>
      <c r="L7" s="33"/>
    </row>
    <row r="8" spans="1:23" ht="13.5" thickBot="1" x14ac:dyDescent="0.25">
      <c r="B8" s="11" t="s">
        <v>77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561.53954999999996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78.615537000000003</v>
      </c>
      <c r="H10" s="170" t="s">
        <v>30</v>
      </c>
      <c r="I10" s="171"/>
      <c r="J10" s="13"/>
      <c r="K10" s="15"/>
      <c r="L10" s="33"/>
      <c r="M10" s="4"/>
      <c r="N10" s="170" t="s">
        <v>31</v>
      </c>
      <c r="O10" s="171"/>
      <c r="Q10" s="72" t="s">
        <v>40</v>
      </c>
      <c r="R10" s="72" t="s">
        <v>41</v>
      </c>
      <c r="S10" s="72" t="s">
        <v>42</v>
      </c>
      <c r="T10" s="72" t="s">
        <v>0</v>
      </c>
      <c r="U10" s="73" t="s">
        <v>49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640.15508699999998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2" t="s">
        <v>73</v>
      </c>
      <c r="C13" s="173"/>
      <c r="D13" s="173"/>
      <c r="E13" s="174"/>
      <c r="H13" s="24" t="s">
        <v>17</v>
      </c>
      <c r="I13" s="71">
        <v>0.5</v>
      </c>
      <c r="J13" s="13"/>
      <c r="K13" s="15"/>
      <c r="L13" s="33"/>
      <c r="N13" s="24"/>
      <c r="O13" s="30"/>
      <c r="Q13" s="72" t="s">
        <v>43</v>
      </c>
      <c r="R13" s="72" t="s">
        <v>41</v>
      </c>
      <c r="S13" s="72" t="s">
        <v>44</v>
      </c>
      <c r="T13" s="72" t="s">
        <v>42</v>
      </c>
      <c r="U13" s="72" t="s">
        <v>0</v>
      </c>
      <c r="V13" s="73" t="s">
        <v>50</v>
      </c>
      <c r="W13" s="73" t="s">
        <v>0</v>
      </c>
    </row>
    <row r="14" spans="1:23" ht="13.5" thickBot="1" x14ac:dyDescent="0.25">
      <c r="B14" s="5" t="s">
        <v>74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258.7</v>
      </c>
      <c r="J14" s="17"/>
      <c r="K14" s="54" t="s">
        <v>0</v>
      </c>
      <c r="L14" s="47">
        <f>SUM(L3:L4:L5)+O25</f>
        <v>119.44111111111111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73</v>
      </c>
      <c r="C15" s="10" t="s">
        <v>78</v>
      </c>
      <c r="D15" s="169">
        <v>1.0078E-2</v>
      </c>
      <c r="E15" s="51">
        <v>258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19</v>
      </c>
      <c r="L16" s="176"/>
      <c r="N16" s="24"/>
      <c r="O16" s="25"/>
      <c r="Q16" s="72" t="s">
        <v>45</v>
      </c>
      <c r="R16" s="72" t="s">
        <v>41</v>
      </c>
      <c r="S16" s="74" t="s">
        <v>46</v>
      </c>
      <c r="T16" s="72" t="s">
        <v>48</v>
      </c>
      <c r="U16" s="73" t="s">
        <v>47</v>
      </c>
      <c r="V16" s="73" t="s">
        <v>50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258</v>
      </c>
      <c r="H17" s="170"/>
      <c r="I17" s="171"/>
      <c r="J17" s="4"/>
      <c r="K17" s="19" t="s">
        <v>20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36.120000000000005</v>
      </c>
      <c r="H18" s="18"/>
      <c r="I18" s="30"/>
      <c r="K18" s="59" t="s">
        <v>21</v>
      </c>
      <c r="L18" s="70">
        <f>(I26+(I26*L27))*L17</f>
        <v>51.049050000000001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294.12</v>
      </c>
      <c r="H19" s="24"/>
      <c r="I19" s="25"/>
      <c r="Q19" s="72" t="s">
        <v>45</v>
      </c>
      <c r="R19" s="72" t="s">
        <v>41</v>
      </c>
      <c r="S19" s="74" t="s">
        <v>46</v>
      </c>
      <c r="T19" s="72" t="s">
        <v>48</v>
      </c>
      <c r="U19" s="73" t="s">
        <v>47</v>
      </c>
      <c r="V19" s="73" t="s">
        <v>50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5" t="s">
        <v>18</v>
      </c>
      <c r="I23" s="176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258.7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119.44111111111111</v>
      </c>
      <c r="K25" s="29" t="s">
        <v>8</v>
      </c>
      <c r="L25" s="61">
        <f>C7</f>
        <v>3000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378.14111111111112</v>
      </c>
      <c r="K26" s="62"/>
    </row>
    <row r="27" spans="2:23" ht="13.5" thickBot="1" x14ac:dyDescent="0.25">
      <c r="B27" s="87"/>
      <c r="C27" s="87"/>
      <c r="D27" s="88"/>
      <c r="E27" s="84"/>
      <c r="K27" s="29" t="s">
        <v>24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28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22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378.14111111111112</v>
      </c>
      <c r="J37" s="32"/>
    </row>
    <row r="38" spans="8:14" ht="13.5" thickBot="1" x14ac:dyDescent="0.25">
      <c r="H38" s="21" t="s">
        <v>23</v>
      </c>
      <c r="I38" s="23">
        <f>I37*L27</f>
        <v>132.34938888888888</v>
      </c>
      <c r="L38" s="20"/>
    </row>
    <row r="39" spans="8:14" ht="13.5" thickBot="1" x14ac:dyDescent="0.25"/>
    <row r="40" spans="8:14" ht="13.5" thickBot="1" x14ac:dyDescent="0.25">
      <c r="H40" s="26" t="s">
        <v>25</v>
      </c>
      <c r="I40" s="31">
        <f>(I37+L18)/L25</f>
        <v>0.14306338703703705</v>
      </c>
    </row>
    <row r="41" spans="8:14" ht="13.5" thickBot="1" x14ac:dyDescent="0.25"/>
    <row r="42" spans="8:14" ht="13.5" thickBot="1" x14ac:dyDescent="0.25">
      <c r="H42" s="26" t="s">
        <v>26</v>
      </c>
      <c r="I42" s="31">
        <f>(I37+I38+L18)/L25</f>
        <v>0.18717984999999998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52</v>
      </c>
      <c r="D2" s="181"/>
      <c r="E2" s="181"/>
      <c r="F2" s="181"/>
      <c r="G2" s="182"/>
    </row>
    <row r="3" spans="3:18" ht="45.75" thickBot="1" x14ac:dyDescent="0.3">
      <c r="C3" s="94" t="s">
        <v>53</v>
      </c>
      <c r="D3" s="95" t="s">
        <v>54</v>
      </c>
      <c r="E3" s="94" t="s">
        <v>55</v>
      </c>
      <c r="F3" s="94" t="s">
        <v>56</v>
      </c>
      <c r="G3" s="96" t="s">
        <v>57</v>
      </c>
      <c r="J3" s="97" t="s">
        <v>58</v>
      </c>
      <c r="K3" s="97" t="s">
        <v>59</v>
      </c>
      <c r="M3" s="183" t="s">
        <v>52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53</v>
      </c>
      <c r="N4" s="104" t="s">
        <v>34</v>
      </c>
      <c r="O4" s="105" t="s">
        <v>60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61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47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62</v>
      </c>
      <c r="N13" s="122" t="s">
        <v>50</v>
      </c>
    </row>
    <row r="14" spans="3:18" ht="15.75" thickBot="1" x14ac:dyDescent="0.3">
      <c r="H14" s="123" t="s">
        <v>63</v>
      </c>
      <c r="I14" s="123" t="s">
        <v>64</v>
      </c>
      <c r="J14" s="124" t="s">
        <v>65</v>
      </c>
      <c r="K14" s="125" t="s">
        <v>34</v>
      </c>
      <c r="L14" s="124" t="s">
        <v>0</v>
      </c>
      <c r="N14" s="126" t="s">
        <v>50</v>
      </c>
      <c r="O14" s="127" t="s">
        <v>66</v>
      </c>
      <c r="P14" s="128" t="s">
        <v>67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68</v>
      </c>
      <c r="I17" s="123" t="s">
        <v>64</v>
      </c>
      <c r="J17" s="124" t="s">
        <v>65</v>
      </c>
      <c r="K17" s="125" t="s">
        <v>34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51</v>
      </c>
      <c r="D20" s="187"/>
      <c r="E20" s="187"/>
      <c r="F20" s="188"/>
      <c r="H20" s="140" t="s">
        <v>69</v>
      </c>
      <c r="I20" s="141">
        <v>3.79</v>
      </c>
    </row>
    <row r="21" spans="2:17" ht="15.75" thickBot="1" x14ac:dyDescent="0.3">
      <c r="C21" s="142" t="s">
        <v>3</v>
      </c>
      <c r="D21" s="143" t="s">
        <v>68</v>
      </c>
      <c r="E21" s="143" t="s">
        <v>63</v>
      </c>
      <c r="F21" s="144" t="s">
        <v>0</v>
      </c>
      <c r="H21" s="145" t="s">
        <v>50</v>
      </c>
      <c r="I21" s="146">
        <f>Q15</f>
        <v>23.509090909090911</v>
      </c>
    </row>
    <row r="22" spans="2:17" ht="15.75" thickBot="1" x14ac:dyDescent="0.3">
      <c r="B22" s="147"/>
      <c r="C22" s="148" t="s">
        <v>69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70</v>
      </c>
      <c r="I22" s="141">
        <v>25</v>
      </c>
    </row>
    <row r="23" spans="2:17" ht="16.5" thickTop="1" thickBot="1" x14ac:dyDescent="0.3">
      <c r="C23" s="153" t="s">
        <v>50</v>
      </c>
      <c r="D23" s="79"/>
      <c r="E23" s="79"/>
      <c r="F23" s="154">
        <f>I21</f>
        <v>23.509090909090911</v>
      </c>
      <c r="H23" s="155" t="s">
        <v>45</v>
      </c>
      <c r="I23" s="146">
        <v>50</v>
      </c>
      <c r="J23" s="156" t="s">
        <v>71</v>
      </c>
      <c r="K23" s="157">
        <f>I24*J24</f>
        <v>51.149545454545454</v>
      </c>
    </row>
    <row r="24" spans="2:17" ht="16.5" thickTop="1" thickBot="1" x14ac:dyDescent="0.3">
      <c r="C24" s="153" t="s">
        <v>45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70</v>
      </c>
      <c r="F25" s="162">
        <f>I22</f>
        <v>25</v>
      </c>
      <c r="J25" s="156" t="s">
        <v>72</v>
      </c>
      <c r="K25" s="157">
        <f>I24*J26</f>
        <v>20.459818181818182</v>
      </c>
    </row>
    <row r="26" spans="2:17" ht="16.5" thickTop="1" thickBot="1" x14ac:dyDescent="0.3">
      <c r="C26" s="163" t="s">
        <v>72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71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2016-09-12T20:41:57Z</dcterms:modified>
</cp:coreProperties>
</file>