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JCA Varios\JCA\2015\DATA COMERCIAL\DIGITAL\INLACSA SAN LUIS\"/>
    </mc:Choice>
  </mc:AlternateContent>
  <bookViews>
    <workbookView xWindow="0" yWindow="0" windowWidth="20490" windowHeight="7755" tabRatio="733"/>
  </bookViews>
  <sheets>
    <sheet name="Actualizacion de Costos" sheetId="14" r:id="rId1"/>
    <sheet name="Hoja3" sheetId="17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O25" i="14" l="1"/>
  <c r="L14" i="14" s="1"/>
  <c r="I21" i="14" l="1"/>
  <c r="H37" i="14" l="1"/>
  <c r="H25" i="14"/>
  <c r="H24" i="14"/>
  <c r="L25" i="14"/>
  <c r="I6" i="14"/>
  <c r="I8" i="14" s="1"/>
  <c r="I11" i="14" s="1"/>
  <c r="I14" i="14" l="1"/>
  <c r="I24" i="14" s="1"/>
  <c r="I25" i="14"/>
  <c r="I26" i="14" l="1"/>
  <c r="L18" i="14" l="1"/>
  <c r="I37" i="14"/>
  <c r="I38" i="14" s="1"/>
  <c r="I42" i="14" l="1"/>
  <c r="D7" i="14" s="1"/>
  <c r="E7" i="14" s="1"/>
  <c r="E9" i="14" s="1"/>
  <c r="I40" i="14"/>
  <c r="E10" i="14"/>
  <c r="E11" i="14" s="1"/>
  <c r="E17" i="14"/>
  <c r="E18" i="14" s="1"/>
  <c r="E19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<sst xmlns="http://schemas.openxmlformats.org/spreadsheetml/2006/main" count="51" uniqueCount="38">
  <si>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</si>
  <si>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</si>
  <si>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</si>
  <si>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</si>
  <si>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</si>
  <si>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</si>
  <si>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</si>
  <si>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</si>
  <si>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</si>
  <si>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</si>
  <si>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</si>
  <si>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</si>
  <si>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</si>
  <si>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</si>
  <si>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</si>
  <si>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</si>
  <si>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</si>
  <si>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</si>
  <si>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</si>
  <si>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</si>
  <si>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</si>
  <si>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</si>
  <si>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</si>
  <si>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</si>
  <si>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</si>
  <si>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</si>
  <si>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</si>
  <si>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</si>
  <si>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</si>
  <si>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</si>
  <si>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</si>
  <si>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</si>
  <si>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</si>
  <si>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Precio Unitario</t>
  </si>
  <si>
    <t>Custodia Digital</t>
  </si>
  <si>
    <t>Scanner x4</t>
  </si>
  <si>
    <t>computador x4</t>
  </si>
  <si>
    <t>117GB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</si>
</sst>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5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0" fontId="5" fillId="2" borderId="0" xfId="0" applyFont="1" applyFill="1" applyBorder="1"/>
    <xf numFmtId="171" fontId="5" fillId="2" borderId="0" xfId="1" applyNumberFormat="1" applyFont="1" applyFill="1" applyBorder="1" applyAlignment="1">
      <alignment horizontal="center"/>
    </xf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3" fontId="0" fillId="2" borderId="0" xfId="0" applyNumberForma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2"/>
  <sheetViews>
    <sheetView tabSelected="1" topLeftCell="G1" zoomScale="90" zoomScaleNormal="90" workbookViewId="0">
      <selection activeCell="M24" sqref="M24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19.8554687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1.140625" style="1" customWidth="1"/>
    <col min="17" max="16384" width="8.7109375" style="1"/>
  </cols>
  <sheetData>
    <row r="1" spans="1:17" ht="13.5" thickBot="1" x14ac:dyDescent="0.25"/>
    <row r="2" spans="1:17" ht="15.75" thickBot="1" x14ac:dyDescent="0.3">
      <c r="B2" s="2"/>
      <c r="C2" s="2"/>
      <c r="D2" s="3"/>
      <c r="E2" s="48"/>
      <c r="H2" s="76" t="s">
        <v>12</v>
      </c>
      <c r="I2" s="77"/>
      <c r="K2" s="76" t="s">
        <v>13</v>
      </c>
      <c r="L2" s="77"/>
    </row>
    <row r="3" spans="1:17" ht="13.5" thickBot="1" x14ac:dyDescent="0.25">
      <c r="H3" s="37" t="s">
        <v>10</v>
      </c>
      <c r="I3" s="38">
        <v>354</v>
      </c>
      <c r="K3" s="8" t="s">
        <v>35</v>
      </c>
      <c r="L3" s="34">
        <v>1600</v>
      </c>
    </row>
    <row r="4" spans="1:17" ht="13.5" thickBot="1" x14ac:dyDescent="0.25">
      <c r="G4" s="20"/>
      <c r="H4" s="39" t="s">
        <v>14</v>
      </c>
      <c r="I4" s="35"/>
      <c r="K4" s="15" t="s">
        <v>36</v>
      </c>
      <c r="L4" s="33">
        <v>533.33000000000004</v>
      </c>
    </row>
    <row r="5" spans="1:17" ht="13.5" thickBot="1" x14ac:dyDescent="0.25">
      <c r="B5" s="80" t="s">
        <v>30</v>
      </c>
      <c r="C5" s="81"/>
      <c r="D5" s="81"/>
      <c r="E5" s="82"/>
      <c r="F5" s="4"/>
      <c r="H5" s="40" t="s">
        <v>15</v>
      </c>
      <c r="I5" s="36">
        <v>151.4</v>
      </c>
      <c r="K5" s="15" t="s">
        <v>28</v>
      </c>
      <c r="L5" s="33">
        <v>100</v>
      </c>
    </row>
    <row r="6" spans="1:17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505.4</v>
      </c>
      <c r="K6" s="15"/>
      <c r="L6" s="33"/>
      <c r="Q6" s="49"/>
    </row>
    <row r="7" spans="1:17" ht="15.75" thickBot="1" x14ac:dyDescent="0.3">
      <c r="A7" s="4"/>
      <c r="B7" s="9" t="s">
        <v>16</v>
      </c>
      <c r="C7" s="73">
        <v>1000000</v>
      </c>
      <c r="D7" s="50">
        <f>I42</f>
        <v>3.1714050824999993E-2</v>
      </c>
      <c r="E7" s="51">
        <f>D7*C7</f>
        <v>31714.050824999991</v>
      </c>
      <c r="H7" s="42"/>
      <c r="I7" s="43"/>
      <c r="K7" s="15"/>
      <c r="L7" s="33"/>
    </row>
    <row r="8" spans="1:17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505.4</v>
      </c>
      <c r="K8" s="15"/>
      <c r="L8" s="33"/>
    </row>
    <row r="9" spans="1:17" ht="13.5" thickBot="1" x14ac:dyDescent="0.25">
      <c r="B9" s="14"/>
      <c r="C9" s="14"/>
      <c r="D9" s="55" t="s">
        <v>2</v>
      </c>
      <c r="E9" s="51">
        <f>SUM(E7:E8)</f>
        <v>31714.050824999991</v>
      </c>
      <c r="I9" s="20"/>
      <c r="K9" s="15"/>
      <c r="L9" s="33"/>
    </row>
    <row r="10" spans="1:17" ht="15.75" thickBot="1" x14ac:dyDescent="0.3">
      <c r="B10" s="14"/>
      <c r="C10" s="14"/>
      <c r="D10" s="55" t="s">
        <v>1</v>
      </c>
      <c r="E10" s="51">
        <f>E9*12%</f>
        <v>3805.6860989999986</v>
      </c>
      <c r="H10" s="76" t="s">
        <v>31</v>
      </c>
      <c r="I10" s="77"/>
      <c r="J10" s="13"/>
      <c r="K10" s="15"/>
      <c r="L10" s="33"/>
      <c r="M10" s="4"/>
      <c r="N10" s="76" t="s">
        <v>32</v>
      </c>
      <c r="O10" s="77"/>
    </row>
    <row r="11" spans="1:17" ht="13.5" thickBot="1" x14ac:dyDescent="0.25">
      <c r="B11" s="16"/>
      <c r="C11" s="14"/>
      <c r="D11" s="56" t="s">
        <v>0</v>
      </c>
      <c r="E11" s="57">
        <f>SUM(E9:E10)</f>
        <v>35519.73692399999</v>
      </c>
      <c r="H11" s="18" t="s">
        <v>9</v>
      </c>
      <c r="I11" s="30">
        <f>I8</f>
        <v>505.4</v>
      </c>
      <c r="J11" s="13"/>
      <c r="K11" s="15"/>
      <c r="L11" s="33"/>
      <c r="N11" s="18"/>
      <c r="O11" s="30"/>
    </row>
    <row r="12" spans="1:17" ht="13.5" thickBot="1" x14ac:dyDescent="0.25">
      <c r="C12" s="20"/>
      <c r="H12" s="24" t="s">
        <v>7</v>
      </c>
      <c r="I12" s="25">
        <v>6</v>
      </c>
      <c r="J12" s="13"/>
      <c r="K12" s="15"/>
      <c r="L12" s="33"/>
      <c r="N12" s="24"/>
      <c r="O12" s="30"/>
    </row>
    <row r="13" spans="1:17" ht="13.5" thickBot="1" x14ac:dyDescent="0.25">
      <c r="B13" s="80" t="s">
        <v>34</v>
      </c>
      <c r="C13" s="81"/>
      <c r="D13" s="81"/>
      <c r="E13" s="82"/>
      <c r="H13" s="24" t="s">
        <v>18</v>
      </c>
      <c r="I13" s="74">
        <v>6</v>
      </c>
      <c r="J13" s="13"/>
      <c r="K13" s="15"/>
      <c r="L13" s="33"/>
      <c r="N13" s="24"/>
      <c r="O13" s="25"/>
    </row>
    <row r="14" spans="1:17" ht="13.5" thickBot="1" x14ac:dyDescent="0.25">
      <c r="B14" s="5" t="s">
        <v>3</v>
      </c>
      <c r="C14" s="6" t="s">
        <v>4</v>
      </c>
      <c r="D14" s="6" t="s">
        <v>33</v>
      </c>
      <c r="E14" s="7" t="s">
        <v>6</v>
      </c>
      <c r="H14" s="54" t="s">
        <v>0</v>
      </c>
      <c r="I14" s="46">
        <f>I11*I12*I13</f>
        <v>18194.399999999998</v>
      </c>
      <c r="J14" s="17"/>
      <c r="K14" s="54" t="s">
        <v>0</v>
      </c>
      <c r="L14" s="47">
        <f>SUM(L3:L4:L5)+O25</f>
        <v>2233.33</v>
      </c>
      <c r="N14" s="24"/>
      <c r="O14" s="25"/>
    </row>
    <row r="15" spans="1:17" ht="15.75" thickBot="1" x14ac:dyDescent="0.3">
      <c r="B15" s="9" t="s">
        <v>34</v>
      </c>
      <c r="C15" s="10" t="s">
        <v>37</v>
      </c>
      <c r="D15" s="75">
        <v>8.0000000000000002E-3</v>
      </c>
      <c r="E15" s="51">
        <v>937.5</v>
      </c>
      <c r="J15" s="20"/>
      <c r="N15" s="24"/>
      <c r="O15" s="25"/>
    </row>
    <row r="16" spans="1:17" ht="15.75" thickBot="1" x14ac:dyDescent="0.3">
      <c r="B16" s="11"/>
      <c r="C16" s="12"/>
      <c r="D16" s="52"/>
      <c r="E16" s="53"/>
      <c r="K16" s="78" t="s">
        <v>20</v>
      </c>
      <c r="L16" s="79"/>
      <c r="N16" s="24"/>
      <c r="O16" s="25"/>
    </row>
    <row r="17" spans="2:15" ht="15.75" thickBot="1" x14ac:dyDescent="0.3">
      <c r="B17" s="14"/>
      <c r="C17" s="14"/>
      <c r="D17" s="55" t="s">
        <v>2</v>
      </c>
      <c r="E17" s="51">
        <f>SUM(E15:E16)</f>
        <v>937.5</v>
      </c>
      <c r="H17" s="76"/>
      <c r="I17" s="77"/>
      <c r="J17" s="4"/>
      <c r="K17" s="19" t="s">
        <v>21</v>
      </c>
      <c r="L17" s="58">
        <v>0.15</v>
      </c>
      <c r="N17" s="24"/>
      <c r="O17" s="25"/>
    </row>
    <row r="18" spans="2:15" ht="13.5" thickBot="1" x14ac:dyDescent="0.25">
      <c r="B18" s="14"/>
      <c r="C18" s="14"/>
      <c r="D18" s="55" t="s">
        <v>1</v>
      </c>
      <c r="E18" s="51">
        <f>E17*12%</f>
        <v>112.5</v>
      </c>
      <c r="H18" s="18"/>
      <c r="I18" s="30"/>
      <c r="K18" s="59" t="s">
        <v>22</v>
      </c>
      <c r="L18" s="72">
        <f>(I26+(I26*L27))*L17</f>
        <v>4136.6153249999988</v>
      </c>
      <c r="N18" s="24"/>
      <c r="O18" s="25"/>
    </row>
    <row r="19" spans="2:15" ht="13.5" thickBot="1" x14ac:dyDescent="0.25">
      <c r="B19" s="16"/>
      <c r="C19" s="14"/>
      <c r="D19" s="56" t="s">
        <v>0</v>
      </c>
      <c r="E19" s="57">
        <f>SUM(E17:E18)</f>
        <v>1050</v>
      </c>
      <c r="H19" s="24"/>
      <c r="I19" s="25"/>
    </row>
    <row r="20" spans="2:15" ht="13.5" thickBot="1" x14ac:dyDescent="0.25">
      <c r="B20" s="67"/>
      <c r="C20" s="67"/>
      <c r="D20" s="68"/>
      <c r="E20" s="66"/>
      <c r="H20" s="24"/>
      <c r="I20" s="25"/>
    </row>
    <row r="21" spans="2:15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15" ht="13.5" thickBot="1" x14ac:dyDescent="0.25">
      <c r="B22" s="67"/>
      <c r="C22" s="67"/>
      <c r="D22" s="68"/>
      <c r="E22" s="66"/>
    </row>
    <row r="23" spans="2:15" ht="15" x14ac:dyDescent="0.25">
      <c r="B23" s="67"/>
      <c r="C23" s="67"/>
      <c r="D23" s="68"/>
      <c r="E23" s="66"/>
      <c r="H23" s="78" t="s">
        <v>19</v>
      </c>
      <c r="I23" s="79"/>
    </row>
    <row r="24" spans="2:15" ht="13.5" thickBot="1" x14ac:dyDescent="0.25">
      <c r="B24" s="67"/>
      <c r="C24" s="67"/>
      <c r="D24" s="68"/>
      <c r="E24" s="66"/>
      <c r="H24" s="19" t="str">
        <f>H10</f>
        <v xml:space="preserve">Costo del personal </v>
      </c>
      <c r="I24" s="28">
        <f>SUM(I21+I14)</f>
        <v>18194.399999999998</v>
      </c>
    </row>
    <row r="25" spans="2:15" ht="13.5" thickBot="1" x14ac:dyDescent="0.25">
      <c r="B25" s="69"/>
      <c r="C25" s="67"/>
      <c r="D25" s="68"/>
      <c r="E25" s="70"/>
      <c r="H25" s="19" t="str">
        <f>K2</f>
        <v>Recursos Varios</v>
      </c>
      <c r="I25" s="28">
        <f>L14</f>
        <v>2233.33</v>
      </c>
      <c r="K25" s="29" t="s">
        <v>8</v>
      </c>
      <c r="L25" s="61">
        <f>C7</f>
        <v>1000000</v>
      </c>
      <c r="N25" s="54" t="s">
        <v>0</v>
      </c>
      <c r="O25" s="46">
        <f>SUM(O11:O18)</f>
        <v>0</v>
      </c>
    </row>
    <row r="26" spans="2:15" ht="13.5" thickBot="1" x14ac:dyDescent="0.25">
      <c r="B26" s="4"/>
      <c r="C26" s="4"/>
      <c r="D26" s="4"/>
      <c r="E26" s="4"/>
      <c r="H26" s="54" t="s">
        <v>0</v>
      </c>
      <c r="I26" s="60">
        <f>SUM(I24:I25)</f>
        <v>20427.729999999996</v>
      </c>
      <c r="K26" s="62"/>
    </row>
    <row r="27" spans="2:15" ht="13.5" thickBot="1" x14ac:dyDescent="0.25">
      <c r="K27" s="29" t="s">
        <v>25</v>
      </c>
      <c r="L27" s="63">
        <v>0.35</v>
      </c>
    </row>
    <row r="30" spans="2:15" x14ac:dyDescent="0.2">
      <c r="L30" s="20"/>
    </row>
    <row r="31" spans="2:15" x14ac:dyDescent="0.2">
      <c r="L31" s="20"/>
    </row>
    <row r="32" spans="2:15" ht="15" x14ac:dyDescent="0.25">
      <c r="H32" s="64" t="s">
        <v>29</v>
      </c>
      <c r="L32" s="20"/>
    </row>
    <row r="33" spans="8:14" x14ac:dyDescent="0.2">
      <c r="H33" s="65"/>
      <c r="I33" s="28"/>
      <c r="L33" s="20"/>
    </row>
    <row r="34" spans="8:14" x14ac:dyDescent="0.2">
      <c r="H34" s="54"/>
      <c r="I34" s="71"/>
      <c r="L34" s="20"/>
    </row>
    <row r="35" spans="8:14" ht="13.5" thickBot="1" x14ac:dyDescent="0.25"/>
    <row r="36" spans="8:14" ht="15.75" thickBot="1" x14ac:dyDescent="0.3">
      <c r="H36" s="83" t="s">
        <v>23</v>
      </c>
      <c r="I36" s="84"/>
      <c r="L36" s="20"/>
      <c r="N36" s="20"/>
    </row>
    <row r="37" spans="8:14" x14ac:dyDescent="0.2">
      <c r="H37" s="27" t="str">
        <f>H23</f>
        <v>Total Costo operativo</v>
      </c>
      <c r="I37" s="22">
        <f>I26</f>
        <v>20427.729999999996</v>
      </c>
      <c r="J37" s="32"/>
    </row>
    <row r="38" spans="8:14" ht="13.5" thickBot="1" x14ac:dyDescent="0.25">
      <c r="H38" s="21" t="s">
        <v>24</v>
      </c>
      <c r="I38" s="23">
        <f>I37*L27</f>
        <v>7149.7054999999982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2.4564345324999994E-2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3.1714050824999993E-2</v>
      </c>
    </row>
  </sheetData>
  <mergeCells count="10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Actualizacion de Costos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Asus</cp:lastModifiedBy>
  <cp:lastPrinted>2012-05-11T14:26:49Z</cp:lastPrinted>
  <dcterms:created xsi:type="dcterms:W3CDTF">2009-04-21T01:08:50Z</dcterms:created>
  <dcterms:modified xsi:type="dcterms:W3CDTF">2015-07-01T17:36:53Z</dcterms:modified>
</cp:coreProperties>
</file>