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L14" i="14" l="1"/>
  <c r="R5" i="14"/>
  <c r="E18" i="14" l="1"/>
  <c r="E17" i="14"/>
  <c r="S2" i="14"/>
  <c r="I14" i="14" l="1"/>
  <c r="I24" i="14" s="1"/>
  <c r="L3" i="14"/>
  <c r="R2" i="14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<sst xmlns="http://schemas.openxmlformats.org/spreadsheetml/2006/main" count="144" uniqueCount="80">
  <si>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</si>
  <si>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</si>
  <si>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</si>
  <si>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</si>
  <si>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</si>
  <si>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</si>
  <si>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</si>
  <si>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</si>
  <si>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</si>
  <si>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</si>
  <si>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</si>
  <si>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</si>
  <si>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</si>
  <si>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</si>
  <si>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</si>
  <si>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</si>
  <si>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</si>
  <si>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</si>
  <si>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</si>
  <si>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</si>
  <si>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</si>
  <si>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</si>
  <si>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</si>
  <si>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</si>
  <si>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</si>
  <si>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</si>
  <si>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</si>
  <si>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</si>
  <si>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</si>
  <si>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</si>
  <si>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</si>
  <si>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</si>
  <si>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</si>
  <si>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</si>
  <si>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</si>
  <si>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</si>
  <si>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</si>
  <si>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</si>
  <si>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</si>
  <si>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</si>
  <si>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</si>
  <si>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</si>
  <si>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</si>
  <si>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</si>
  <si>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</si>
  <si>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</si>
  <si>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</si>
  <si>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</si>
  <si>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</si>
  <si>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</si>
  <si>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</si>
  <si>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</si>
  <si>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</si>
  <si>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</si>
  <si>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</si>
  <si>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</si>
  <si>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</si>
  <si>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</si>
  <si>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</si>
  <si>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</si>
  <si>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</si>
  <si>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</si>
  <si>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</si>
  <si>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</si>
  <si>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</si>
  <si>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</si>
  <si>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</si>
  <si>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</si>
  <si>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</si>
  <si>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</si>
  <si>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</si>
  <si>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</si>
  <si>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</si>
  <si>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</si>
  <si>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</si>
  <si>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</si>
  <si>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76GB</t>
  </si>
  <si>
    <t>Pasante</t>
  </si>
  <si>
    <t>Scanner 3</t>
  </si>
  <si>
    <t>computador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</si>
</sst>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168" fontId="3" fillId="0" borderId="16" xfId="0" applyNumberFormat="1" applyFont="1" applyFill="1" applyBorder="1" applyAlignment="1">
      <alignment horizontal="right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C1" zoomScale="85" zoomScaleNormal="85" workbookViewId="0">
      <selection activeCell="L7" sqref="L7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7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3</v>
      </c>
      <c r="R2" s="19">
        <f>I13</f>
        <v>6.4</v>
      </c>
      <c r="S2" s="19">
        <f>O2/P2*Q2*R2</f>
        <v>426.66666666666663</v>
      </c>
    </row>
    <row r="3" spans="1:23" ht="13.5" thickBot="1" x14ac:dyDescent="0.25">
      <c r="H3" s="36" t="s">
        <v>10</v>
      </c>
      <c r="I3" s="37">
        <v>366</v>
      </c>
      <c r="K3" s="8" t="s">
        <v>78</v>
      </c>
      <c r="L3" s="188">
        <f>R5</f>
        <v>719.99</v>
      </c>
    </row>
    <row r="4" spans="1:23" ht="13.5" thickBot="1" x14ac:dyDescent="0.25">
      <c r="G4" s="20"/>
      <c r="H4" s="38" t="s">
        <v>14</v>
      </c>
      <c r="I4" s="34"/>
      <c r="K4" s="15" t="s">
        <v>79</v>
      </c>
      <c r="L4" s="33">
        <f>S2</f>
        <v>426.66666666666663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39" t="s">
        <v>15</v>
      </c>
      <c r="I5" s="35">
        <v>151.4</v>
      </c>
      <c r="K5" s="15" t="s">
        <v>28</v>
      </c>
      <c r="L5" s="33">
        <v>130</v>
      </c>
      <c r="N5" s="1" t="s">
        <v>38</v>
      </c>
      <c r="O5" s="19">
        <v>400</v>
      </c>
      <c r="P5" s="19">
        <v>3</v>
      </c>
      <c r="Q5" s="19">
        <f>I13</f>
        <v>6.4</v>
      </c>
      <c r="R5" s="19">
        <f>319.99+400</f>
        <v>719.99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0" t="s">
        <v>11</v>
      </c>
      <c r="I6" s="43">
        <f>SUM(I3:I5)</f>
        <v>517.4</v>
      </c>
      <c r="K6" s="15" t="s">
        <v>77</v>
      </c>
      <c r="L6" s="33">
        <v>420</v>
      </c>
      <c r="Q6" s="48"/>
    </row>
    <row r="7" spans="1:23" ht="15.75" thickBot="1" x14ac:dyDescent="0.25">
      <c r="A7" s="4"/>
      <c r="B7" s="9" t="s">
        <v>16</v>
      </c>
      <c r="C7" s="167">
        <v>650000</v>
      </c>
      <c r="D7" s="49">
        <f>I42</f>
        <v>7.0000240361538457E-2</v>
      </c>
      <c r="E7" s="50">
        <f>D7*C7</f>
        <v>45500.156234999995</v>
      </c>
      <c r="H7" s="41"/>
      <c r="I7" s="42"/>
      <c r="K7" s="15"/>
      <c r="L7" s="33"/>
    </row>
    <row r="8" spans="1:23" ht="13.5" thickBot="1" x14ac:dyDescent="0.25">
      <c r="B8" s="11" t="s">
        <v>17</v>
      </c>
      <c r="C8" s="12">
        <v>1</v>
      </c>
      <c r="D8" s="51"/>
      <c r="E8" s="52"/>
      <c r="H8" s="53" t="s">
        <v>0</v>
      </c>
      <c r="I8" s="44">
        <f>SUM(I6:I7)</f>
        <v>517.4</v>
      </c>
      <c r="K8" s="15"/>
      <c r="L8" s="33"/>
    </row>
    <row r="9" spans="1:23" ht="13.5" thickBot="1" x14ac:dyDescent="0.25">
      <c r="B9" s="14"/>
      <c r="C9" s="14"/>
      <c r="D9" s="54" t="s">
        <v>2</v>
      </c>
      <c r="E9" s="50">
        <f>SUM(E7:E8)</f>
        <v>45500.156234999995</v>
      </c>
      <c r="I9" s="20"/>
      <c r="K9" s="15"/>
      <c r="L9" s="33"/>
    </row>
    <row r="10" spans="1:23" ht="15.75" thickBot="1" x14ac:dyDescent="0.3">
      <c r="B10" s="14"/>
      <c r="C10" s="14"/>
      <c r="D10" s="54" t="s">
        <v>1</v>
      </c>
      <c r="E10" s="50">
        <f>E9*14%</f>
        <v>6370.0218728999998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5" t="s">
        <v>0</v>
      </c>
      <c r="E11" s="56">
        <f>SUM(E9:E10)</f>
        <v>51870.178107899992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8">
        <v>9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168">
        <v>6.4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3" t="s">
        <v>0</v>
      </c>
      <c r="I14" s="45">
        <f>I11*I12*I13</f>
        <v>29802.239999999998</v>
      </c>
      <c r="J14" s="17"/>
      <c r="K14" s="53" t="s">
        <v>0</v>
      </c>
      <c r="L14" s="46">
        <f>SUM(L3:L4:L5:L6)+O25</f>
        <v>1696.6566666666668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3.5" thickBot="1" x14ac:dyDescent="0.25">
      <c r="B15" s="9" t="s">
        <v>74</v>
      </c>
      <c r="C15" s="10" t="s">
        <v>76</v>
      </c>
      <c r="D15" s="166">
        <v>8.0000000000000002E-3</v>
      </c>
      <c r="E15" s="50">
        <v>773.43</v>
      </c>
      <c r="J15" s="20"/>
      <c r="N15" s="24"/>
      <c r="O15" s="25"/>
    </row>
    <row r="16" spans="1:23" ht="15.75" thickBot="1" x14ac:dyDescent="0.3">
      <c r="B16" s="11"/>
      <c r="C16" s="12"/>
      <c r="D16" s="51"/>
      <c r="E16" s="52"/>
      <c r="K16" s="171" t="s">
        <v>20</v>
      </c>
      <c r="L16" s="172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4" t="s">
        <v>2</v>
      </c>
      <c r="E17" s="50">
        <f>SUM(E15:E16)</f>
        <v>773.43</v>
      </c>
      <c r="H17" s="169"/>
      <c r="I17" s="170"/>
      <c r="J17" s="4"/>
      <c r="K17" s="19" t="s">
        <v>21</v>
      </c>
      <c r="L17" s="57">
        <v>7.0000000000000007E-2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4" t="s">
        <v>1</v>
      </c>
      <c r="E18" s="50">
        <f>E17*14%</f>
        <v>108.28020000000001</v>
      </c>
      <c r="H18" s="18"/>
      <c r="I18" s="30"/>
      <c r="K18" s="58" t="s">
        <v>22</v>
      </c>
      <c r="L18" s="69">
        <f>(I26+(I26*L27))*L17</f>
        <v>2976.6457350000001</v>
      </c>
      <c r="N18" s="24"/>
      <c r="O18" s="25"/>
    </row>
    <row r="19" spans="2:23" ht="13.5" thickBot="1" x14ac:dyDescent="0.25">
      <c r="B19" s="16"/>
      <c r="C19" s="14"/>
      <c r="D19" s="55" t="s">
        <v>0</v>
      </c>
      <c r="E19" s="56">
        <f>SUM(E17:E18)</f>
        <v>881.71019999999999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6"/>
      <c r="C20" s="66"/>
      <c r="D20" s="67"/>
      <c r="E20" s="65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6"/>
      <c r="C21" s="66"/>
      <c r="D21" s="67"/>
      <c r="E21" s="65"/>
      <c r="H21" s="53" t="s">
        <v>0</v>
      </c>
      <c r="I21" s="45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78"/>
      <c r="C23" s="78"/>
      <c r="D23" s="78"/>
      <c r="E23" s="78"/>
      <c r="H23" s="171" t="s">
        <v>19</v>
      </c>
      <c r="I23" s="172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29802.239999999998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1696.6566666666668</v>
      </c>
      <c r="K25" s="29" t="s">
        <v>8</v>
      </c>
      <c r="L25" s="60">
        <f>C7</f>
        <v>650000</v>
      </c>
      <c r="N25" s="53" t="s">
        <v>0</v>
      </c>
      <c r="O25" s="45">
        <f>SUM(O11:O18)</f>
        <v>0</v>
      </c>
    </row>
    <row r="26" spans="2:23" ht="13.5" thickBot="1" x14ac:dyDescent="0.25">
      <c r="B26" s="85"/>
      <c r="C26" s="85"/>
      <c r="D26" s="86"/>
      <c r="E26" s="82"/>
      <c r="H26" s="53" t="s">
        <v>0</v>
      </c>
      <c r="I26" s="59">
        <f>SUM(I24:I25)</f>
        <v>31498.896666666664</v>
      </c>
      <c r="K26" s="61"/>
    </row>
    <row r="27" spans="2:23" ht="13.5" thickBot="1" x14ac:dyDescent="0.25">
      <c r="B27" s="85"/>
      <c r="C27" s="85"/>
      <c r="D27" s="86"/>
      <c r="E27" s="82"/>
      <c r="K27" s="29" t="s">
        <v>25</v>
      </c>
      <c r="L27" s="62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3" t="s">
        <v>29</v>
      </c>
      <c r="L32" s="20"/>
    </row>
    <row r="33" spans="8:14" x14ac:dyDescent="0.2">
      <c r="H33" s="64">
        <v>0.1</v>
      </c>
      <c r="I33" s="28"/>
      <c r="L33" s="20"/>
    </row>
    <row r="34" spans="8:14" x14ac:dyDescent="0.2">
      <c r="H34" s="53"/>
      <c r="I34" s="68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31498.896666666664</v>
      </c>
      <c r="J37" s="32"/>
    </row>
    <row r="38" spans="8:14" ht="13.5" thickBot="1" x14ac:dyDescent="0.25">
      <c r="H38" s="21" t="s">
        <v>24</v>
      </c>
      <c r="I38" s="23">
        <f>I37*L27</f>
        <v>11024.613833333331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5.3039296002564101E-2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7.0000240361538457E-2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5" t="s">
        <v>52</v>
      </c>
      <c r="D20" s="186"/>
      <c r="E20" s="186"/>
      <c r="F20" s="187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0">
        <f>K23</f>
        <v>51.149545454545454</v>
      </c>
    </row>
    <row r="28" spans="2:17" x14ac:dyDescent="0.25">
      <c r="C28" s="14"/>
      <c r="D28" s="14"/>
      <c r="E28" s="54" t="s">
        <v>2</v>
      </c>
      <c r="F28" s="50">
        <f>SUM(F22:F27)</f>
        <v>173.90633333333332</v>
      </c>
    </row>
    <row r="29" spans="2:17" ht="15.75" thickBot="1" x14ac:dyDescent="0.3">
      <c r="C29" s="14"/>
      <c r="D29" s="14"/>
      <c r="E29" s="54" t="s">
        <v>1</v>
      </c>
      <c r="F29" s="50">
        <f>F28*12%</f>
        <v>20.868759999999998</v>
      </c>
    </row>
    <row r="30" spans="2:17" ht="15.75" thickBot="1" x14ac:dyDescent="0.3">
      <c r="C30" s="16"/>
      <c r="D30" s="14"/>
      <c r="E30" s="55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2016-06-06T22:44:58Z</dcterms:modified>
</cp:coreProperties>
</file>